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activeTab="23"/>
  </bookViews>
  <sheets>
    <sheet name="01" sheetId="1" r:id="rId1"/>
    <sheet name="01.1" sheetId="2" r:id="rId2"/>
    <sheet name="02" sheetId="3" r:id="rId3"/>
    <sheet name="02.1" sheetId="4" r:id="rId4"/>
    <sheet name="03" sheetId="5" r:id="rId5"/>
    <sheet name="03.1" sheetId="6" r:id="rId6"/>
    <sheet name="04" sheetId="7" r:id="rId7"/>
    <sheet name="04.1" sheetId="8" r:id="rId8"/>
    <sheet name="05" sheetId="9" r:id="rId9"/>
    <sheet name="05.1" sheetId="10" r:id="rId10"/>
    <sheet name="06" sheetId="11" r:id="rId11"/>
    <sheet name="06.1" sheetId="12" r:id="rId12"/>
    <sheet name="07" sheetId="13" r:id="rId13"/>
    <sheet name="07.1" sheetId="14" r:id="rId14"/>
    <sheet name="08" sheetId="15" r:id="rId15"/>
    <sheet name="08.1" sheetId="16" r:id="rId16"/>
    <sheet name="09" sheetId="17" r:id="rId17"/>
    <sheet name="09.1" sheetId="18" r:id="rId18"/>
    <sheet name="10" sheetId="19" r:id="rId19"/>
    <sheet name="10.1" sheetId="20" r:id="rId20"/>
    <sheet name="11" sheetId="21" r:id="rId21"/>
    <sheet name="11.1" sheetId="22" r:id="rId22"/>
    <sheet name="12" sheetId="23" r:id="rId23"/>
    <sheet name="12.1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<sst xmlns="http://schemas.openxmlformats.org/spreadsheetml/2006/main" count="2312" uniqueCount="122">
  <si>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</si>
  <si>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</si>
  <si>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</si>
  <si>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</si>
  <si>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</si>
  <si>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</si>
  <si>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</si>
  <si>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</si>
  <si>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</si>
  <si>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</si>
  <si>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</si>
  <si>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</si>
  <si>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</si>
  <si>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</si>
  <si>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</si>
  <si>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</si>
  <si>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</si>
  <si>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</si>
  <si>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</si>
  <si>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</si>
  <si>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Январь 2019 г.</t>
  </si>
  <si>
    <t>Январь 2019.</t>
  </si>
  <si>
    <t>50</t>
  </si>
  <si>
    <t>15 719 485,23</t>
  </si>
  <si>
    <t>50,00</t>
  </si>
  <si>
    <t>100</t>
  </si>
  <si>
    <t>31 438 970,46</t>
  </si>
  <si>
    <t>Январь - февраль 2019 г.</t>
  </si>
  <si>
    <t>Февраль 2019.</t>
  </si>
  <si>
    <t>50,55</t>
  </si>
  <si>
    <t>56,03</t>
  </si>
  <si>
    <t>49,45</t>
  </si>
  <si>
    <t>43,97</t>
  </si>
  <si>
    <t>91</t>
  </si>
  <si>
    <t>7 322 612,90</t>
  </si>
  <si>
    <t>Март 2019.</t>
  </si>
  <si>
    <t>Январь - март 2019 г.</t>
  </si>
  <si>
    <t>Апрель 2019.</t>
  </si>
  <si>
    <t>Январь - апрель 2019 г.</t>
  </si>
  <si>
    <t>Январь - май 2019 г.</t>
  </si>
  <si>
    <t>Май 2019.</t>
  </si>
  <si>
    <t>60</t>
  </si>
  <si>
    <t>9 384 144,14</t>
  </si>
  <si>
    <t>50,85</t>
  </si>
  <si>
    <t>59,00</t>
  </si>
  <si>
    <t>16 746 239,59</t>
  </si>
  <si>
    <t>51,55</t>
  </si>
  <si>
    <t>95,14</t>
  </si>
  <si>
    <t>3 686 223,47</t>
  </si>
  <si>
    <t>52,76</t>
  </si>
  <si>
    <t>58</t>
  </si>
  <si>
    <t>6 522 502,14</t>
  </si>
  <si>
    <t>49,15</t>
  </si>
  <si>
    <t>41,00</t>
  </si>
  <si>
    <t>47</t>
  </si>
  <si>
    <t>855 419,18</t>
  </si>
  <si>
    <t>48,45</t>
  </si>
  <si>
    <t>4,86</t>
  </si>
  <si>
    <t>3 300 681,47</t>
  </si>
  <si>
    <t>47,24</t>
  </si>
  <si>
    <t>118</t>
  </si>
  <si>
    <t>15 906 646,28</t>
  </si>
  <si>
    <t>97</t>
  </si>
  <si>
    <t>17 601 658,77</t>
  </si>
  <si>
    <t>6 986 904,94</t>
  </si>
  <si>
    <t>Январь - июнь 2019 г.</t>
  </si>
  <si>
    <t>Июнь 2019.</t>
  </si>
  <si>
    <t>50,59</t>
  </si>
  <si>
    <t>56,98</t>
  </si>
  <si>
    <t>49,41</t>
  </si>
  <si>
    <t>43,02</t>
  </si>
  <si>
    <t>85</t>
  </si>
  <si>
    <t>1 683 068,04</t>
  </si>
  <si>
    <t>Январь - июль 2019 г.</t>
  </si>
  <si>
    <t>Июль 2019.</t>
  </si>
  <si>
    <t>78</t>
  </si>
  <si>
    <t>7 196 117,28</t>
  </si>
  <si>
    <t>Август 2019.</t>
  </si>
  <si>
    <t>35</t>
  </si>
  <si>
    <t>882 360,34</t>
  </si>
  <si>
    <t>70</t>
  </si>
  <si>
    <t>1 764 720,68</t>
  </si>
  <si>
    <t>Январь - август 2019 г.</t>
  </si>
  <si>
    <t>Сентябрь 2019.</t>
  </si>
  <si>
    <t>Январь - сентябрь 2019 г.</t>
  </si>
  <si>
    <t>5 980 171,57</t>
  </si>
  <si>
    <t>56,32</t>
  </si>
  <si>
    <t>4 638 459,57</t>
  </si>
  <si>
    <t>43,68</t>
  </si>
  <si>
    <t>10 618 631,14</t>
  </si>
  <si>
    <t>Январь - октябрь 2019 г.</t>
  </si>
  <si>
    <t>Октябрь 2019.</t>
  </si>
  <si>
    <t>63</t>
  </si>
  <si>
    <t>3 753 010,20</t>
  </si>
  <si>
    <t>50,81</t>
  </si>
  <si>
    <t>66,65</t>
  </si>
  <si>
    <t>61</t>
  </si>
  <si>
    <t>1 878 090,84</t>
  </si>
  <si>
    <t>49,19</t>
  </si>
  <si>
    <t>33,35</t>
  </si>
  <si>
    <t>124</t>
  </si>
  <si>
    <t>5 631 101,04</t>
  </si>
  <si>
    <t>Январь - ноябрь 2019 г.</t>
  </si>
  <si>
    <t>Ноябрь 2019.</t>
  </si>
  <si>
    <t>11 402 436,30</t>
  </si>
  <si>
    <t>51,33</t>
  </si>
  <si>
    <t>62,39</t>
  </si>
  <si>
    <t>55</t>
  </si>
  <si>
    <t>6 873 859,30</t>
  </si>
  <si>
    <t>48,67</t>
  </si>
  <si>
    <t>37,61</t>
  </si>
  <si>
    <t>113</t>
  </si>
  <si>
    <t>18 276 295,60</t>
  </si>
  <si>
    <t>Январь - декабрь 2019 г.</t>
  </si>
  <si>
    <t>Декабрь 2019.</t>
  </si>
  <si>
    <t>43</t>
  </si>
  <si>
    <t>2 174 994,92</t>
  </si>
  <si>
    <t>55,74</t>
  </si>
  <si>
    <t>42</t>
  </si>
  <si>
    <t>1 727 154,44</t>
  </si>
  <si>
    <t>44,26</t>
  </si>
  <si>
    <t>3 902 149,36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</si>
</sst>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91;&#1087;&#1082;&#1080;%2004%20&#1072;&#1087;&#1088;&#1077;&#1083;&#1100;%202019\!%20&#1087;&#1086;&#1082;&#1091;&#1087;&#1082;&#1072;%20&#1072;&#1087;&#1088;&#1077;&#1083;&#1100;%2004.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0">
          <cell r="F40">
            <v>16746239.590000002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C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 hidden="1" outlineLevel="1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8"/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32" sqref="F3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'05'!B2:S2</f>
        <v>Январь - май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aca="true" t="shared" si="5" ref="B12:C18">F12+J12</f>
        <v>0</v>
      </c>
      <c r="C12" s="20">
        <f t="shared" si="5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2"/>
        <v>#DIV/0!</v>
      </c>
      <c r="I12" s="14" t="e">
        <f t="shared" si="2"/>
        <v>#DIV/0!</v>
      </c>
      <c r="J12" s="2">
        <v>0</v>
      </c>
      <c r="K12" s="20">
        <v>0</v>
      </c>
      <c r="L12" s="14" t="e">
        <f t="shared" si="3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5"/>
        <v>0</v>
      </c>
      <c r="C13" s="20">
        <f t="shared" si="5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2"/>
        <v>#DIV/0!</v>
      </c>
      <c r="I13" s="14" t="e">
        <f t="shared" si="2"/>
        <v>#DIV/0!</v>
      </c>
      <c r="J13" s="2">
        <v>0</v>
      </c>
      <c r="K13" s="20">
        <v>0</v>
      </c>
      <c r="L13" s="14" t="e">
        <f t="shared" si="3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5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2"/>
        <v>#DIV/0!</v>
      </c>
      <c r="I14" s="14" t="e">
        <f t="shared" si="2"/>
        <v>#DIV/0!</v>
      </c>
      <c r="J14" s="2">
        <v>0</v>
      </c>
      <c r="K14" s="20">
        <v>0</v>
      </c>
      <c r="L14" s="14" t="e">
        <f t="shared" si="3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5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2"/>
        <v>#DIV/0!</v>
      </c>
      <c r="I15" s="14" t="e">
        <f t="shared" si="2"/>
        <v>#DIV/0!</v>
      </c>
      <c r="J15" s="2">
        <v>0</v>
      </c>
      <c r="K15" s="20">
        <v>0</v>
      </c>
      <c r="L15" s="14" t="e">
        <f t="shared" si="3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5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2"/>
        <v>#DIV/0!</v>
      </c>
      <c r="I16" s="14" t="e">
        <f t="shared" si="2"/>
        <v>#DIV/0!</v>
      </c>
      <c r="J16" s="2">
        <v>0</v>
      </c>
      <c r="K16" s="20">
        <v>0</v>
      </c>
      <c r="L16" s="14" t="e">
        <f t="shared" si="3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5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3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5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216</v>
      </c>
      <c r="C19" s="15"/>
      <c r="D19" s="15"/>
      <c r="E19" s="15"/>
      <c r="F19" s="15">
        <f>SUM(F7:F12)</f>
        <v>208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2" sqref="R12:S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65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>
      <c r="A12" s="6" t="s">
        <v>66</v>
      </c>
      <c r="B12" s="2">
        <v>43</v>
      </c>
      <c r="C12" s="20">
        <v>958942.98</v>
      </c>
      <c r="D12" s="6" t="s">
        <v>67</v>
      </c>
      <c r="E12" s="6" t="s">
        <v>68</v>
      </c>
      <c r="F12" s="2">
        <v>42</v>
      </c>
      <c r="G12" s="20">
        <v>724125.06</v>
      </c>
      <c r="H12" s="6" t="s">
        <v>69</v>
      </c>
      <c r="I12" s="6" t="s">
        <v>70</v>
      </c>
      <c r="J12" s="6" t="s">
        <v>16</v>
      </c>
      <c r="K12" s="6" t="s">
        <v>17</v>
      </c>
      <c r="L12" s="6" t="s">
        <v>17</v>
      </c>
      <c r="M12" s="6" t="s">
        <v>17</v>
      </c>
      <c r="N12" s="6" t="s">
        <v>16</v>
      </c>
      <c r="O12" s="6" t="s">
        <v>17</v>
      </c>
      <c r="P12" s="6" t="s">
        <v>17</v>
      </c>
      <c r="Q12" s="6" t="s">
        <v>17</v>
      </c>
      <c r="R12" s="6" t="s">
        <v>71</v>
      </c>
      <c r="S12" s="6" t="s">
        <v>72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2" sqref="R12:S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'06'!B2:S2</f>
        <v>Январь - июнь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2019.</v>
      </c>
      <c r="B12" s="2">
        <v>43</v>
      </c>
      <c r="C12" s="20">
        <v>958942.98</v>
      </c>
      <c r="D12" s="14">
        <f t="shared" si="4"/>
        <v>100</v>
      </c>
      <c r="E12" s="14">
        <f t="shared" si="4"/>
        <v>100</v>
      </c>
      <c r="F12" s="2">
        <v>42</v>
      </c>
      <c r="G12" s="20">
        <v>724125.06</v>
      </c>
      <c r="H12" s="14">
        <f t="shared" si="2"/>
        <v>97.67441860465115</v>
      </c>
      <c r="I12" s="14">
        <f t="shared" si="2"/>
        <v>75.51283810430522</v>
      </c>
      <c r="J12" s="2">
        <v>0</v>
      </c>
      <c r="K12" s="20">
        <v>0</v>
      </c>
      <c r="L12" s="14">
        <f t="shared" si="3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C18">F13+J13</f>
        <v>0</v>
      </c>
      <c r="C13" s="20">
        <f t="shared" si="5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2"/>
        <v>#DIV/0!</v>
      </c>
      <c r="I13" s="14" t="e">
        <f t="shared" si="2"/>
        <v>#DIV/0!</v>
      </c>
      <c r="J13" s="2">
        <v>0</v>
      </c>
      <c r="K13" s="20">
        <v>0</v>
      </c>
      <c r="L13" s="14" t="e">
        <f t="shared" si="3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5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2"/>
        <v>#DIV/0!</v>
      </c>
      <c r="I14" s="14" t="e">
        <f t="shared" si="2"/>
        <v>#DIV/0!</v>
      </c>
      <c r="J14" s="2">
        <v>0</v>
      </c>
      <c r="K14" s="20">
        <v>0</v>
      </c>
      <c r="L14" s="14" t="e">
        <f t="shared" si="3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5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2"/>
        <v>#DIV/0!</v>
      </c>
      <c r="I15" s="14" t="e">
        <f t="shared" si="2"/>
        <v>#DIV/0!</v>
      </c>
      <c r="J15" s="2">
        <v>0</v>
      </c>
      <c r="K15" s="20">
        <v>0</v>
      </c>
      <c r="L15" s="14" t="e">
        <f t="shared" si="3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5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2"/>
        <v>#DIV/0!</v>
      </c>
      <c r="I16" s="14" t="e">
        <f t="shared" si="2"/>
        <v>#DIV/0!</v>
      </c>
      <c r="J16" s="2">
        <v>0</v>
      </c>
      <c r="K16" s="20">
        <v>0</v>
      </c>
      <c r="L16" s="14" t="e">
        <f t="shared" si="3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5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3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5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259</v>
      </c>
      <c r="C19" s="15"/>
      <c r="D19" s="15"/>
      <c r="E19" s="15"/>
      <c r="F19" s="15">
        <f>SUM(F7:F12)</f>
        <v>250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3" sqref="F13:G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73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>
      <c r="A12" s="6" t="s">
        <v>66</v>
      </c>
      <c r="B12" s="2">
        <v>43</v>
      </c>
      <c r="C12" s="20">
        <v>958942.98</v>
      </c>
      <c r="D12" s="6" t="s">
        <v>67</v>
      </c>
      <c r="E12" s="6" t="s">
        <v>68</v>
      </c>
      <c r="F12" s="2">
        <v>42</v>
      </c>
      <c r="G12" s="20">
        <v>724125.06</v>
      </c>
      <c r="H12" s="6" t="s">
        <v>69</v>
      </c>
      <c r="I12" s="6" t="s">
        <v>70</v>
      </c>
      <c r="J12" s="6" t="s">
        <v>16</v>
      </c>
      <c r="K12" s="6" t="s">
        <v>17</v>
      </c>
      <c r="L12" s="6" t="s">
        <v>17</v>
      </c>
      <c r="M12" s="6" t="s">
        <v>17</v>
      </c>
      <c r="N12" s="6" t="s">
        <v>16</v>
      </c>
      <c r="O12" s="6" t="s">
        <v>17</v>
      </c>
      <c r="P12" s="6" t="s">
        <v>17</v>
      </c>
      <c r="Q12" s="6" t="s">
        <v>17</v>
      </c>
      <c r="R12" s="6" t="s">
        <v>71</v>
      </c>
      <c r="S12" s="6" t="s">
        <v>72</v>
      </c>
    </row>
    <row r="13" spans="1:19" ht="21" customHeight="1">
      <c r="A13" s="6" t="s">
        <v>74</v>
      </c>
      <c r="B13" s="2">
        <v>39</v>
      </c>
      <c r="C13" s="20">
        <v>3598058.64</v>
      </c>
      <c r="D13" s="6" t="s">
        <v>24</v>
      </c>
      <c r="E13" s="6" t="s">
        <v>24</v>
      </c>
      <c r="F13" s="2">
        <v>39</v>
      </c>
      <c r="G13" s="20">
        <v>3598058.64</v>
      </c>
      <c r="H13" s="6" t="s">
        <v>24</v>
      </c>
      <c r="I13" s="6" t="s">
        <v>24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75</v>
      </c>
      <c r="S13" s="6" t="s">
        <v>76</v>
      </c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3" sqref="F13:G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'07'!B2:S2</f>
        <v>Январь - июль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2019.</v>
      </c>
      <c r="B12" s="2">
        <v>43</v>
      </c>
      <c r="C12" s="20">
        <v>958942.98</v>
      </c>
      <c r="D12" s="14">
        <f t="shared" si="4"/>
        <v>100</v>
      </c>
      <c r="E12" s="14">
        <f t="shared" si="4"/>
        <v>100</v>
      </c>
      <c r="F12" s="2">
        <v>42</v>
      </c>
      <c r="G12" s="20">
        <v>724125.06</v>
      </c>
      <c r="H12" s="14">
        <f t="shared" si="2"/>
        <v>97.67441860465115</v>
      </c>
      <c r="I12" s="14">
        <f t="shared" si="2"/>
        <v>75.51283810430522</v>
      </c>
      <c r="J12" s="2">
        <v>0</v>
      </c>
      <c r="K12" s="20">
        <v>0</v>
      </c>
      <c r="L12" s="14">
        <f t="shared" si="3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2019.</v>
      </c>
      <c r="B13" s="2">
        <v>39</v>
      </c>
      <c r="C13" s="20">
        <v>3598058.64</v>
      </c>
      <c r="D13" s="14">
        <f t="shared" si="4"/>
        <v>100</v>
      </c>
      <c r="E13" s="14">
        <f t="shared" si="4"/>
        <v>100</v>
      </c>
      <c r="F13" s="2">
        <v>39</v>
      </c>
      <c r="G13" s="20">
        <v>3598058.64</v>
      </c>
      <c r="H13" s="14">
        <f t="shared" si="2"/>
        <v>100</v>
      </c>
      <c r="I13" s="14">
        <f t="shared" si="2"/>
        <v>100</v>
      </c>
      <c r="J13" s="2">
        <v>0</v>
      </c>
      <c r="K13" s="20">
        <v>0</v>
      </c>
      <c r="L13" s="14">
        <f t="shared" si="3"/>
        <v>0</v>
      </c>
      <c r="M13" s="14">
        <f t="shared" si="3"/>
        <v>0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aca="true" t="shared" si="5" ref="B14:C18">F14+J14</f>
        <v>0</v>
      </c>
      <c r="C14" s="20">
        <f t="shared" si="5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2"/>
        <v>#DIV/0!</v>
      </c>
      <c r="I14" s="14" t="e">
        <f t="shared" si="2"/>
        <v>#DIV/0!</v>
      </c>
      <c r="J14" s="2">
        <v>0</v>
      </c>
      <c r="K14" s="20">
        <v>0</v>
      </c>
      <c r="L14" s="14" t="e">
        <f t="shared" si="3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5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2"/>
        <v>#DIV/0!</v>
      </c>
      <c r="I15" s="14" t="e">
        <f t="shared" si="2"/>
        <v>#DIV/0!</v>
      </c>
      <c r="J15" s="2">
        <v>0</v>
      </c>
      <c r="K15" s="20">
        <v>0</v>
      </c>
      <c r="L15" s="14" t="e">
        <f t="shared" si="3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5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2"/>
        <v>#DIV/0!</v>
      </c>
      <c r="I16" s="14" t="e">
        <f t="shared" si="2"/>
        <v>#DIV/0!</v>
      </c>
      <c r="J16" s="2">
        <v>0</v>
      </c>
      <c r="K16" s="20">
        <v>0</v>
      </c>
      <c r="L16" s="14" t="e">
        <f t="shared" si="3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5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3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5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259</v>
      </c>
      <c r="C19" s="15"/>
      <c r="D19" s="15"/>
      <c r="E19" s="15"/>
      <c r="F19" s="15">
        <f>SUM(F7:F12)</f>
        <v>250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2" sqref="B2:S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>
      <c r="A12" s="6" t="s">
        <v>66</v>
      </c>
      <c r="B12" s="2">
        <v>43</v>
      </c>
      <c r="C12" s="20">
        <v>958942.98</v>
      </c>
      <c r="D12" s="6" t="s">
        <v>67</v>
      </c>
      <c r="E12" s="6" t="s">
        <v>68</v>
      </c>
      <c r="F12" s="2">
        <v>42</v>
      </c>
      <c r="G12" s="20">
        <v>724125.06</v>
      </c>
      <c r="H12" s="6" t="s">
        <v>69</v>
      </c>
      <c r="I12" s="6" t="s">
        <v>70</v>
      </c>
      <c r="J12" s="6" t="s">
        <v>16</v>
      </c>
      <c r="K12" s="6" t="s">
        <v>17</v>
      </c>
      <c r="L12" s="6" t="s">
        <v>17</v>
      </c>
      <c r="M12" s="6" t="s">
        <v>17</v>
      </c>
      <c r="N12" s="6" t="s">
        <v>16</v>
      </c>
      <c r="O12" s="6" t="s">
        <v>17</v>
      </c>
      <c r="P12" s="6" t="s">
        <v>17</v>
      </c>
      <c r="Q12" s="6" t="s">
        <v>17</v>
      </c>
      <c r="R12" s="6" t="s">
        <v>71</v>
      </c>
      <c r="S12" s="6" t="s">
        <v>72</v>
      </c>
    </row>
    <row r="13" spans="1:19" ht="21" customHeight="1">
      <c r="A13" s="6" t="s">
        <v>74</v>
      </c>
      <c r="B13" s="2">
        <v>39</v>
      </c>
      <c r="C13" s="20">
        <v>3598058.64</v>
      </c>
      <c r="D13" s="6" t="s">
        <v>24</v>
      </c>
      <c r="E13" s="6" t="s">
        <v>24</v>
      </c>
      <c r="F13" s="2">
        <v>39</v>
      </c>
      <c r="G13" s="20">
        <v>3598058.64</v>
      </c>
      <c r="H13" s="6" t="s">
        <v>24</v>
      </c>
      <c r="I13" s="6" t="s">
        <v>24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75</v>
      </c>
      <c r="S13" s="6" t="s">
        <v>76</v>
      </c>
    </row>
    <row r="14" spans="1:19" ht="21" customHeight="1">
      <c r="A14" s="6" t="s">
        <v>77</v>
      </c>
      <c r="B14" s="24" t="s">
        <v>78</v>
      </c>
      <c r="C14" s="24" t="s">
        <v>79</v>
      </c>
      <c r="D14" s="24" t="s">
        <v>24</v>
      </c>
      <c r="E14" s="24" t="s">
        <v>24</v>
      </c>
      <c r="F14" s="24" t="s">
        <v>78</v>
      </c>
      <c r="G14" s="24" t="s">
        <v>79</v>
      </c>
      <c r="H14" s="24" t="s">
        <v>24</v>
      </c>
      <c r="I14" s="24" t="s">
        <v>24</v>
      </c>
      <c r="J14" s="24" t="s">
        <v>16</v>
      </c>
      <c r="K14" s="24" t="s">
        <v>17</v>
      </c>
      <c r="L14" s="24" t="s">
        <v>17</v>
      </c>
      <c r="M14" s="24" t="s">
        <v>17</v>
      </c>
      <c r="N14" s="24" t="s">
        <v>16</v>
      </c>
      <c r="O14" s="24" t="s">
        <v>17</v>
      </c>
      <c r="P14" s="24" t="s">
        <v>17</v>
      </c>
      <c r="Q14" s="24" t="s">
        <v>17</v>
      </c>
      <c r="R14" s="24" t="s">
        <v>80</v>
      </c>
      <c r="S14" s="24" t="s">
        <v>81</v>
      </c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2" sqref="B2:S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'08'!B2:S2</f>
        <v>Январь - август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2019.</v>
      </c>
      <c r="B12" s="2">
        <v>43</v>
      </c>
      <c r="C12" s="20">
        <v>958942.98</v>
      </c>
      <c r="D12" s="14">
        <f t="shared" si="4"/>
        <v>100</v>
      </c>
      <c r="E12" s="14">
        <f t="shared" si="4"/>
        <v>100</v>
      </c>
      <c r="F12" s="2">
        <v>42</v>
      </c>
      <c r="G12" s="20">
        <v>724125.06</v>
      </c>
      <c r="H12" s="14">
        <f t="shared" si="2"/>
        <v>97.67441860465115</v>
      </c>
      <c r="I12" s="14">
        <f t="shared" si="2"/>
        <v>75.51283810430522</v>
      </c>
      <c r="J12" s="2">
        <v>0</v>
      </c>
      <c r="K12" s="20">
        <v>0</v>
      </c>
      <c r="L12" s="14">
        <f t="shared" si="3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2019.</v>
      </c>
      <c r="B13" s="2">
        <v>39</v>
      </c>
      <c r="C13" s="20">
        <v>3598058.64</v>
      </c>
      <c r="D13" s="14">
        <f t="shared" si="4"/>
        <v>100</v>
      </c>
      <c r="E13" s="14">
        <f t="shared" si="4"/>
        <v>100</v>
      </c>
      <c r="F13" s="2">
        <v>39</v>
      </c>
      <c r="G13" s="20">
        <v>3598058.64</v>
      </c>
      <c r="H13" s="14">
        <f t="shared" si="2"/>
        <v>100</v>
      </c>
      <c r="I13" s="14">
        <f t="shared" si="2"/>
        <v>100</v>
      </c>
      <c r="J13" s="2">
        <v>0</v>
      </c>
      <c r="K13" s="20">
        <v>0</v>
      </c>
      <c r="L13" s="14">
        <f t="shared" si="3"/>
        <v>0</v>
      </c>
      <c r="M13" s="14">
        <f t="shared" si="3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2019.</v>
      </c>
      <c r="B14" s="24" t="s">
        <v>78</v>
      </c>
      <c r="C14" s="24" t="s">
        <v>79</v>
      </c>
      <c r="D14" s="14">
        <f t="shared" si="4"/>
        <v>100</v>
      </c>
      <c r="E14" s="14">
        <f t="shared" si="4"/>
        <v>100</v>
      </c>
      <c r="F14" s="24" t="s">
        <v>78</v>
      </c>
      <c r="G14" s="24" t="s">
        <v>79</v>
      </c>
      <c r="H14" s="14">
        <f t="shared" si="2"/>
        <v>100</v>
      </c>
      <c r="I14" s="14">
        <f t="shared" si="2"/>
        <v>100</v>
      </c>
      <c r="J14" s="2">
        <v>0</v>
      </c>
      <c r="K14" s="20">
        <v>0</v>
      </c>
      <c r="L14" s="14">
        <f t="shared" si="3"/>
        <v>0</v>
      </c>
      <c r="M14" s="14">
        <f t="shared" si="3"/>
        <v>0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aca="true" t="shared" si="5" ref="B15:C18">F15+J15</f>
        <v>0</v>
      </c>
      <c r="C15" s="20">
        <f t="shared" si="5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2"/>
        <v>#DIV/0!</v>
      </c>
      <c r="I15" s="14" t="e">
        <f t="shared" si="2"/>
        <v>#DIV/0!</v>
      </c>
      <c r="J15" s="2">
        <v>0</v>
      </c>
      <c r="K15" s="20">
        <v>0</v>
      </c>
      <c r="L15" s="14" t="e">
        <f t="shared" si="3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5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2"/>
        <v>#DIV/0!</v>
      </c>
      <c r="I16" s="14" t="e">
        <f t="shared" si="2"/>
        <v>#DIV/0!</v>
      </c>
      <c r="J16" s="2">
        <v>0</v>
      </c>
      <c r="K16" s="20">
        <v>0</v>
      </c>
      <c r="L16" s="14" t="e">
        <f t="shared" si="3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5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3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5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259</v>
      </c>
      <c r="C19" s="15"/>
      <c r="D19" s="15"/>
      <c r="E19" s="15"/>
      <c r="F19" s="15">
        <f>SUM(F7:F12)</f>
        <v>250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T26" activeCellId="1" sqref="K19 T26:U2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84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>
      <c r="A12" s="6" t="s">
        <v>66</v>
      </c>
      <c r="B12" s="2">
        <v>43</v>
      </c>
      <c r="C12" s="20">
        <v>958942.98</v>
      </c>
      <c r="D12" s="6" t="s">
        <v>67</v>
      </c>
      <c r="E12" s="6" t="s">
        <v>68</v>
      </c>
      <c r="F12" s="2">
        <v>42</v>
      </c>
      <c r="G12" s="20">
        <v>724125.06</v>
      </c>
      <c r="H12" s="6" t="s">
        <v>69</v>
      </c>
      <c r="I12" s="6" t="s">
        <v>70</v>
      </c>
      <c r="J12" s="6" t="s">
        <v>16</v>
      </c>
      <c r="K12" s="6" t="s">
        <v>17</v>
      </c>
      <c r="L12" s="6" t="s">
        <v>17</v>
      </c>
      <c r="M12" s="6" t="s">
        <v>17</v>
      </c>
      <c r="N12" s="6" t="s">
        <v>16</v>
      </c>
      <c r="O12" s="6" t="s">
        <v>17</v>
      </c>
      <c r="P12" s="6" t="s">
        <v>17</v>
      </c>
      <c r="Q12" s="6" t="s">
        <v>17</v>
      </c>
      <c r="R12" s="6" t="s">
        <v>71</v>
      </c>
      <c r="S12" s="6" t="s">
        <v>72</v>
      </c>
    </row>
    <row r="13" spans="1:19" ht="21" customHeight="1">
      <c r="A13" s="6" t="s">
        <v>74</v>
      </c>
      <c r="B13" s="2">
        <v>39</v>
      </c>
      <c r="C13" s="20">
        <v>3598058.64</v>
      </c>
      <c r="D13" s="6" t="s">
        <v>24</v>
      </c>
      <c r="E13" s="6" t="s">
        <v>24</v>
      </c>
      <c r="F13" s="2">
        <v>39</v>
      </c>
      <c r="G13" s="20">
        <v>3598058.64</v>
      </c>
      <c r="H13" s="6" t="s">
        <v>24</v>
      </c>
      <c r="I13" s="6" t="s">
        <v>24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75</v>
      </c>
      <c r="S13" s="6" t="s">
        <v>76</v>
      </c>
    </row>
    <row r="14" spans="1:19" ht="21" customHeight="1">
      <c r="A14" s="6" t="s">
        <v>77</v>
      </c>
      <c r="B14" s="24" t="s">
        <v>78</v>
      </c>
      <c r="C14" s="24" t="s">
        <v>79</v>
      </c>
      <c r="D14" s="24" t="s">
        <v>24</v>
      </c>
      <c r="E14" s="24" t="s">
        <v>24</v>
      </c>
      <c r="F14" s="24" t="s">
        <v>78</v>
      </c>
      <c r="G14" s="24" t="s">
        <v>79</v>
      </c>
      <c r="H14" s="24" t="s">
        <v>24</v>
      </c>
      <c r="I14" s="24" t="s">
        <v>24</v>
      </c>
      <c r="J14" s="24" t="s">
        <v>16</v>
      </c>
      <c r="K14" s="24" t="s">
        <v>17</v>
      </c>
      <c r="L14" s="24" t="s">
        <v>17</v>
      </c>
      <c r="M14" s="24" t="s">
        <v>17</v>
      </c>
      <c r="N14" s="24" t="s">
        <v>16</v>
      </c>
      <c r="O14" s="24" t="s">
        <v>17</v>
      </c>
      <c r="P14" s="24" t="s">
        <v>17</v>
      </c>
      <c r="Q14" s="24" t="s">
        <v>17</v>
      </c>
      <c r="R14" s="24" t="s">
        <v>80</v>
      </c>
      <c r="S14" s="24" t="s">
        <v>81</v>
      </c>
    </row>
    <row r="15" spans="1:19" ht="21" customHeight="1">
      <c r="A15" s="6" t="s">
        <v>83</v>
      </c>
      <c r="B15" s="6" t="s">
        <v>22</v>
      </c>
      <c r="C15" s="6" t="s">
        <v>85</v>
      </c>
      <c r="D15" s="6" t="s">
        <v>46</v>
      </c>
      <c r="E15" s="6" t="s">
        <v>86</v>
      </c>
      <c r="F15" s="6" t="s">
        <v>54</v>
      </c>
      <c r="G15" s="6" t="s">
        <v>87</v>
      </c>
      <c r="H15" s="6" t="s">
        <v>56</v>
      </c>
      <c r="I15" s="6" t="s">
        <v>88</v>
      </c>
      <c r="J15" s="6" t="s">
        <v>16</v>
      </c>
      <c r="K15" s="6" t="s">
        <v>17</v>
      </c>
      <c r="L15" s="6" t="s">
        <v>17</v>
      </c>
      <c r="M15" s="6" t="s">
        <v>17</v>
      </c>
      <c r="N15" s="6" t="s">
        <v>16</v>
      </c>
      <c r="O15" s="6" t="s">
        <v>17</v>
      </c>
      <c r="P15" s="6" t="s">
        <v>17</v>
      </c>
      <c r="Q15" s="6" t="s">
        <v>17</v>
      </c>
      <c r="R15" s="6" t="s">
        <v>62</v>
      </c>
      <c r="S15" s="6" t="s">
        <v>89</v>
      </c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T26" activeCellId="1" sqref="K19 T26:U2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'09'!B2:S2</f>
        <v>Январь - сентябрь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2019.</v>
      </c>
      <c r="B12" s="2">
        <v>43</v>
      </c>
      <c r="C12" s="20">
        <v>958942.98</v>
      </c>
      <c r="D12" s="14">
        <f t="shared" si="4"/>
        <v>100</v>
      </c>
      <c r="E12" s="14">
        <f t="shared" si="4"/>
        <v>100</v>
      </c>
      <c r="F12" s="2">
        <v>42</v>
      </c>
      <c r="G12" s="20">
        <v>724125.06</v>
      </c>
      <c r="H12" s="14">
        <f t="shared" si="2"/>
        <v>97.67441860465115</v>
      </c>
      <c r="I12" s="14">
        <f t="shared" si="2"/>
        <v>75.51283810430522</v>
      </c>
      <c r="J12" s="2">
        <v>0</v>
      </c>
      <c r="K12" s="20">
        <v>0</v>
      </c>
      <c r="L12" s="14">
        <f t="shared" si="3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2019.</v>
      </c>
      <c r="B13" s="2">
        <v>39</v>
      </c>
      <c r="C13" s="20">
        <v>3598058.64</v>
      </c>
      <c r="D13" s="14">
        <f t="shared" si="4"/>
        <v>100</v>
      </c>
      <c r="E13" s="14">
        <f t="shared" si="4"/>
        <v>100</v>
      </c>
      <c r="F13" s="2">
        <v>39</v>
      </c>
      <c r="G13" s="20">
        <v>3598058.64</v>
      </c>
      <c r="H13" s="14">
        <f t="shared" si="2"/>
        <v>100</v>
      </c>
      <c r="I13" s="14">
        <f t="shared" si="2"/>
        <v>100</v>
      </c>
      <c r="J13" s="2">
        <v>0</v>
      </c>
      <c r="K13" s="20">
        <v>0</v>
      </c>
      <c r="L13" s="14">
        <f t="shared" si="3"/>
        <v>0</v>
      </c>
      <c r="M13" s="14">
        <f t="shared" si="3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2019.</v>
      </c>
      <c r="B14" s="24" t="s">
        <v>78</v>
      </c>
      <c r="C14" s="24" t="s">
        <v>79</v>
      </c>
      <c r="D14" s="14">
        <f t="shared" si="4"/>
        <v>100</v>
      </c>
      <c r="E14" s="14">
        <f t="shared" si="4"/>
        <v>100</v>
      </c>
      <c r="F14" s="24" t="s">
        <v>78</v>
      </c>
      <c r="G14" s="24" t="s">
        <v>79</v>
      </c>
      <c r="H14" s="14">
        <f t="shared" si="2"/>
        <v>100</v>
      </c>
      <c r="I14" s="14">
        <f t="shared" si="2"/>
        <v>100</v>
      </c>
      <c r="J14" s="2">
        <v>0</v>
      </c>
      <c r="K14" s="20">
        <v>0</v>
      </c>
      <c r="L14" s="14">
        <f t="shared" si="3"/>
        <v>0</v>
      </c>
      <c r="M14" s="14">
        <f t="shared" si="3"/>
        <v>0</v>
      </c>
      <c r="N14" s="8"/>
      <c r="O14" s="8"/>
      <c r="P14" s="13"/>
      <c r="Q14" s="13"/>
      <c r="R14" s="5"/>
      <c r="S14" s="5"/>
    </row>
    <row r="15" spans="1:19" ht="21" customHeight="1">
      <c r="A15" s="6" t="str">
        <f>'09'!A15</f>
        <v>Сентябрь 2019.</v>
      </c>
      <c r="B15" s="2">
        <v>50</v>
      </c>
      <c r="C15" s="20">
        <v>5980171.57</v>
      </c>
      <c r="D15" s="14">
        <f t="shared" si="4"/>
        <v>100</v>
      </c>
      <c r="E15" s="14">
        <f t="shared" si="4"/>
        <v>100</v>
      </c>
      <c r="F15" s="2">
        <v>47</v>
      </c>
      <c r="G15" s="20">
        <v>4368459.57</v>
      </c>
      <c r="H15" s="14">
        <f t="shared" si="2"/>
        <v>94</v>
      </c>
      <c r="I15" s="14">
        <f t="shared" si="2"/>
        <v>73.04906755375916</v>
      </c>
      <c r="J15" s="2">
        <v>1</v>
      </c>
      <c r="K15" s="20">
        <v>645512</v>
      </c>
      <c r="L15" s="14">
        <f t="shared" si="3"/>
        <v>2.127659574468085</v>
      </c>
      <c r="M15" s="14">
        <f t="shared" si="3"/>
        <v>14.776650433782084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'08'!A16</f>
        <v>0</v>
      </c>
      <c r="B16" s="2">
        <f aca="true" t="shared" si="5" ref="B16:C18">F16+J16</f>
        <v>0</v>
      </c>
      <c r="C16" s="20">
        <f t="shared" si="5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2"/>
        <v>#DIV/0!</v>
      </c>
      <c r="I16" s="14" t="e">
        <f t="shared" si="2"/>
        <v>#DIV/0!</v>
      </c>
      <c r="J16" s="2">
        <v>0</v>
      </c>
      <c r="K16" s="20">
        <v>0</v>
      </c>
      <c r="L16" s="14" t="e">
        <f t="shared" si="3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'08'!A17</f>
        <v>0</v>
      </c>
      <c r="B17" s="2">
        <f t="shared" si="5"/>
        <v>0</v>
      </c>
      <c r="C17" s="20">
        <f t="shared" si="5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3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'08'!A18</f>
        <v>0</v>
      </c>
      <c r="B18" s="2">
        <f t="shared" si="5"/>
        <v>0</v>
      </c>
      <c r="C18" s="20">
        <f t="shared" si="5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259</v>
      </c>
      <c r="C19" s="15"/>
      <c r="D19" s="15"/>
      <c r="E19" s="15"/>
      <c r="F19" s="15">
        <f>SUM(F7:F12)</f>
        <v>250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6" sqref="F16:G1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90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>
      <c r="A12" s="6" t="s">
        <v>66</v>
      </c>
      <c r="B12" s="2">
        <v>43</v>
      </c>
      <c r="C12" s="20">
        <v>958942.98</v>
      </c>
      <c r="D12" s="6" t="s">
        <v>67</v>
      </c>
      <c r="E12" s="6" t="s">
        <v>68</v>
      </c>
      <c r="F12" s="2">
        <v>42</v>
      </c>
      <c r="G12" s="20">
        <v>724125.06</v>
      </c>
      <c r="H12" s="6" t="s">
        <v>69</v>
      </c>
      <c r="I12" s="6" t="s">
        <v>70</v>
      </c>
      <c r="J12" s="6" t="s">
        <v>16</v>
      </c>
      <c r="K12" s="6" t="s">
        <v>17</v>
      </c>
      <c r="L12" s="6" t="s">
        <v>17</v>
      </c>
      <c r="M12" s="6" t="s">
        <v>17</v>
      </c>
      <c r="N12" s="6" t="s">
        <v>16</v>
      </c>
      <c r="O12" s="6" t="s">
        <v>17</v>
      </c>
      <c r="P12" s="6" t="s">
        <v>17</v>
      </c>
      <c r="Q12" s="6" t="s">
        <v>17</v>
      </c>
      <c r="R12" s="6" t="s">
        <v>71</v>
      </c>
      <c r="S12" s="6" t="s">
        <v>72</v>
      </c>
    </row>
    <row r="13" spans="1:19" ht="21" customHeight="1">
      <c r="A13" s="6" t="s">
        <v>74</v>
      </c>
      <c r="B13" s="2">
        <v>39</v>
      </c>
      <c r="C13" s="20">
        <v>3598058.64</v>
      </c>
      <c r="D13" s="6" t="s">
        <v>24</v>
      </c>
      <c r="E13" s="6" t="s">
        <v>24</v>
      </c>
      <c r="F13" s="2">
        <v>39</v>
      </c>
      <c r="G13" s="20">
        <v>3598058.64</v>
      </c>
      <c r="H13" s="6" t="s">
        <v>24</v>
      </c>
      <c r="I13" s="6" t="s">
        <v>24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75</v>
      </c>
      <c r="S13" s="6" t="s">
        <v>76</v>
      </c>
    </row>
    <row r="14" spans="1:19" ht="21" customHeight="1">
      <c r="A14" s="6" t="s">
        <v>77</v>
      </c>
      <c r="B14" s="24" t="s">
        <v>78</v>
      </c>
      <c r="C14" s="24" t="s">
        <v>79</v>
      </c>
      <c r="D14" s="24" t="s">
        <v>24</v>
      </c>
      <c r="E14" s="24" t="s">
        <v>24</v>
      </c>
      <c r="F14" s="24" t="s">
        <v>78</v>
      </c>
      <c r="G14" s="24" t="s">
        <v>79</v>
      </c>
      <c r="H14" s="24" t="s">
        <v>24</v>
      </c>
      <c r="I14" s="24" t="s">
        <v>24</v>
      </c>
      <c r="J14" s="24" t="s">
        <v>16</v>
      </c>
      <c r="K14" s="24" t="s">
        <v>17</v>
      </c>
      <c r="L14" s="24" t="s">
        <v>17</v>
      </c>
      <c r="M14" s="24" t="s">
        <v>17</v>
      </c>
      <c r="N14" s="24" t="s">
        <v>16</v>
      </c>
      <c r="O14" s="24" t="s">
        <v>17</v>
      </c>
      <c r="P14" s="24" t="s">
        <v>17</v>
      </c>
      <c r="Q14" s="24" t="s">
        <v>17</v>
      </c>
      <c r="R14" s="24" t="s">
        <v>80</v>
      </c>
      <c r="S14" s="24" t="s">
        <v>81</v>
      </c>
    </row>
    <row r="15" spans="1:19" ht="21" customHeight="1">
      <c r="A15" s="6" t="s">
        <v>83</v>
      </c>
      <c r="B15" s="6" t="s">
        <v>22</v>
      </c>
      <c r="C15" s="6" t="s">
        <v>85</v>
      </c>
      <c r="D15" s="6" t="s">
        <v>46</v>
      </c>
      <c r="E15" s="6" t="s">
        <v>86</v>
      </c>
      <c r="F15" s="6" t="s">
        <v>54</v>
      </c>
      <c r="G15" s="6" t="s">
        <v>87</v>
      </c>
      <c r="H15" s="6" t="s">
        <v>56</v>
      </c>
      <c r="I15" s="6" t="s">
        <v>88</v>
      </c>
      <c r="J15" s="6" t="s">
        <v>16</v>
      </c>
      <c r="K15" s="6" t="s">
        <v>17</v>
      </c>
      <c r="L15" s="6" t="s">
        <v>17</v>
      </c>
      <c r="M15" s="6" t="s">
        <v>17</v>
      </c>
      <c r="N15" s="6" t="s">
        <v>16</v>
      </c>
      <c r="O15" s="6" t="s">
        <v>17</v>
      </c>
      <c r="P15" s="6" t="s">
        <v>17</v>
      </c>
      <c r="Q15" s="6" t="s">
        <v>17</v>
      </c>
      <c r="R15" s="6" t="s">
        <v>62</v>
      </c>
      <c r="S15" s="6" t="s">
        <v>89</v>
      </c>
    </row>
    <row r="16" spans="1:19" ht="21" customHeight="1">
      <c r="A16" s="6" t="s">
        <v>91</v>
      </c>
      <c r="B16" s="25" t="s">
        <v>92</v>
      </c>
      <c r="C16" s="25" t="s">
        <v>93</v>
      </c>
      <c r="D16" s="25" t="s">
        <v>94</v>
      </c>
      <c r="E16" s="25" t="s">
        <v>95</v>
      </c>
      <c r="F16" s="25" t="s">
        <v>96</v>
      </c>
      <c r="G16" s="25" t="s">
        <v>97</v>
      </c>
      <c r="H16" s="25" t="s">
        <v>98</v>
      </c>
      <c r="I16" s="25" t="s">
        <v>99</v>
      </c>
      <c r="J16" s="25" t="s">
        <v>16</v>
      </c>
      <c r="K16" s="25" t="s">
        <v>17</v>
      </c>
      <c r="L16" s="25" t="s">
        <v>17</v>
      </c>
      <c r="M16" s="25" t="s">
        <v>17</v>
      </c>
      <c r="N16" s="25" t="s">
        <v>16</v>
      </c>
      <c r="O16" s="25" t="s">
        <v>17</v>
      </c>
      <c r="P16" s="25" t="s">
        <v>17</v>
      </c>
      <c r="Q16" s="25" t="s">
        <v>17</v>
      </c>
      <c r="R16" s="25" t="s">
        <v>100</v>
      </c>
      <c r="S16" s="25" t="s">
        <v>101</v>
      </c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C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'01'!B2:S2</f>
        <v>Январь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>
        <f>'01'!A8</f>
        <v>0</v>
      </c>
      <c r="B8" s="2">
        <f aca="true" t="shared" si="1" ref="B8:C12">F8+J8</f>
        <v>0</v>
      </c>
      <c r="C8" s="20">
        <f t="shared" si="1"/>
        <v>0</v>
      </c>
      <c r="D8" s="14" t="e">
        <f t="shared" si="0"/>
        <v>#DIV/0!</v>
      </c>
      <c r="E8" s="14" t="e">
        <f t="shared" si="0"/>
        <v>#DIV/0!</v>
      </c>
      <c r="F8" s="2">
        <v>0</v>
      </c>
      <c r="G8" s="20">
        <v>0</v>
      </c>
      <c r="H8" s="14" t="e">
        <f>F8/B8*100</f>
        <v>#DIV/0!</v>
      </c>
      <c r="I8" s="14" t="e">
        <f>G8/C8*100</f>
        <v>#DIV/0!</v>
      </c>
      <c r="J8" s="2">
        <v>0</v>
      </c>
      <c r="K8" s="20">
        <v>0</v>
      </c>
      <c r="L8" s="14" t="e">
        <f aca="true" t="shared" si="2" ref="L8:M18">J8/F8*100</f>
        <v>#DIV/0!</v>
      </c>
      <c r="M8" s="14" t="e">
        <f t="shared" si="2"/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t="shared" si="1"/>
        <v>0</v>
      </c>
      <c r="C9" s="20">
        <f t="shared" si="1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2"/>
        <v>#DIV/0!</v>
      </c>
      <c r="M9" s="14" t="e">
        <f t="shared" si="2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1"/>
        <v>0</v>
      </c>
      <c r="C10" s="20">
        <f t="shared" si="1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2"/>
        <v>#DIV/0!</v>
      </c>
      <c r="M10" s="14" t="e">
        <f t="shared" si="2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1"/>
        <v>0</v>
      </c>
      <c r="C11" s="20">
        <f t="shared" si="1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2"/>
        <v>#DIV/0!</v>
      </c>
      <c r="M11" s="14" t="e">
        <f t="shared" si="2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1"/>
        <v>0</v>
      </c>
      <c r="C12" s="20">
        <f t="shared" si="1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2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2"/>
        <v>#DIV/0!</v>
      </c>
      <c r="M13" s="14" t="e">
        <f t="shared" si="2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2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2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6" sqref="F16:G1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'10'!B2:S2</f>
        <v>Январь - октябрь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2019.</v>
      </c>
      <c r="B12" s="2">
        <v>43</v>
      </c>
      <c r="C12" s="20">
        <v>958942.98</v>
      </c>
      <c r="D12" s="14">
        <f t="shared" si="4"/>
        <v>100</v>
      </c>
      <c r="E12" s="14">
        <f t="shared" si="4"/>
        <v>100</v>
      </c>
      <c r="F12" s="2">
        <v>42</v>
      </c>
      <c r="G12" s="20">
        <v>724125.06</v>
      </c>
      <c r="H12" s="14">
        <f t="shared" si="2"/>
        <v>97.67441860465115</v>
      </c>
      <c r="I12" s="14">
        <f t="shared" si="2"/>
        <v>75.51283810430522</v>
      </c>
      <c r="J12" s="2">
        <v>0</v>
      </c>
      <c r="K12" s="20">
        <v>0</v>
      </c>
      <c r="L12" s="14">
        <f t="shared" si="3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2019.</v>
      </c>
      <c r="B13" s="2">
        <v>39</v>
      </c>
      <c r="C13" s="20">
        <v>3598058.64</v>
      </c>
      <c r="D13" s="14">
        <f t="shared" si="4"/>
        <v>100</v>
      </c>
      <c r="E13" s="14">
        <f t="shared" si="4"/>
        <v>100</v>
      </c>
      <c r="F13" s="2">
        <v>39</v>
      </c>
      <c r="G13" s="20">
        <v>3598058.64</v>
      </c>
      <c r="H13" s="14">
        <f t="shared" si="2"/>
        <v>100</v>
      </c>
      <c r="I13" s="14">
        <f t="shared" si="2"/>
        <v>100</v>
      </c>
      <c r="J13" s="2">
        <v>0</v>
      </c>
      <c r="K13" s="20">
        <v>0</v>
      </c>
      <c r="L13" s="14">
        <f t="shared" si="3"/>
        <v>0</v>
      </c>
      <c r="M13" s="14">
        <f t="shared" si="3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2019.</v>
      </c>
      <c r="B14" s="24" t="s">
        <v>78</v>
      </c>
      <c r="C14" s="24" t="s">
        <v>79</v>
      </c>
      <c r="D14" s="14">
        <f t="shared" si="4"/>
        <v>100</v>
      </c>
      <c r="E14" s="14">
        <f t="shared" si="4"/>
        <v>100</v>
      </c>
      <c r="F14" s="24" t="s">
        <v>78</v>
      </c>
      <c r="G14" s="24" t="s">
        <v>79</v>
      </c>
      <c r="H14" s="14">
        <f t="shared" si="2"/>
        <v>100</v>
      </c>
      <c r="I14" s="14">
        <f t="shared" si="2"/>
        <v>100</v>
      </c>
      <c r="J14" s="2">
        <v>0</v>
      </c>
      <c r="K14" s="20">
        <v>0</v>
      </c>
      <c r="L14" s="14">
        <f t="shared" si="3"/>
        <v>0</v>
      </c>
      <c r="M14" s="14">
        <f t="shared" si="3"/>
        <v>0</v>
      </c>
      <c r="N14" s="8"/>
      <c r="O14" s="8"/>
      <c r="P14" s="13"/>
      <c r="Q14" s="13"/>
      <c r="R14" s="5"/>
      <c r="S14" s="5"/>
    </row>
    <row r="15" spans="1:19" ht="21" customHeight="1">
      <c r="A15" s="6" t="str">
        <f>'09'!A15</f>
        <v>Сентябрь 2019.</v>
      </c>
      <c r="B15" s="2">
        <v>50</v>
      </c>
      <c r="C15" s="20">
        <v>5980171.57</v>
      </c>
      <c r="D15" s="14">
        <f t="shared" si="4"/>
        <v>100</v>
      </c>
      <c r="E15" s="14">
        <f t="shared" si="4"/>
        <v>100</v>
      </c>
      <c r="F15" s="2">
        <v>47</v>
      </c>
      <c r="G15" s="20">
        <v>4368459.57</v>
      </c>
      <c r="H15" s="14">
        <f t="shared" si="2"/>
        <v>94</v>
      </c>
      <c r="I15" s="14">
        <f t="shared" si="2"/>
        <v>73.04906755375916</v>
      </c>
      <c r="J15" s="2">
        <v>1</v>
      </c>
      <c r="K15" s="20">
        <v>645512</v>
      </c>
      <c r="L15" s="14">
        <f t="shared" si="3"/>
        <v>2.127659574468085</v>
      </c>
      <c r="M15" s="14">
        <f t="shared" si="3"/>
        <v>14.776650433782084</v>
      </c>
      <c r="N15" s="8"/>
      <c r="O15" s="8"/>
      <c r="P15" s="13"/>
      <c r="Q15" s="13"/>
      <c r="R15" s="5"/>
      <c r="S15" s="5"/>
    </row>
    <row r="16" spans="1:19" ht="21" customHeight="1">
      <c r="A16" s="6" t="str">
        <f>'10'!A16</f>
        <v>Октябрь 2019.</v>
      </c>
      <c r="B16" s="25" t="s">
        <v>92</v>
      </c>
      <c r="C16" s="25" t="s">
        <v>93</v>
      </c>
      <c r="D16" s="14">
        <f t="shared" si="4"/>
        <v>100</v>
      </c>
      <c r="E16" s="14">
        <f t="shared" si="4"/>
        <v>100</v>
      </c>
      <c r="F16" s="25" t="s">
        <v>96</v>
      </c>
      <c r="G16" s="25" t="s">
        <v>97</v>
      </c>
      <c r="H16" s="14">
        <f t="shared" si="2"/>
        <v>96.82539682539682</v>
      </c>
      <c r="I16" s="14">
        <f t="shared" si="2"/>
        <v>50.04225248308678</v>
      </c>
      <c r="J16" s="2">
        <v>1</v>
      </c>
      <c r="K16" s="20">
        <v>258000</v>
      </c>
      <c r="L16" s="14">
        <f t="shared" si="3"/>
        <v>1.639344262295082</v>
      </c>
      <c r="M16" s="14">
        <f t="shared" si="3"/>
        <v>13.737354685143982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'08'!A17</f>
        <v>0</v>
      </c>
      <c r="B17" s="2">
        <f>F17+J17</f>
        <v>0</v>
      </c>
      <c r="C17" s="20">
        <f>G17+K17</f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3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'08'!A18</f>
        <v>0</v>
      </c>
      <c r="B18" s="2">
        <f>F18+J18</f>
        <v>0</v>
      </c>
      <c r="C18" s="20">
        <f>G18+K18</f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259</v>
      </c>
      <c r="C19" s="15"/>
      <c r="D19" s="15"/>
      <c r="E19" s="15"/>
      <c r="F19" s="15">
        <f>SUM(F7:F12)</f>
        <v>250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2" sqref="B2:S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102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>
      <c r="A12" s="6" t="s">
        <v>66</v>
      </c>
      <c r="B12" s="2">
        <v>43</v>
      </c>
      <c r="C12" s="20">
        <v>958942.98</v>
      </c>
      <c r="D12" s="6" t="s">
        <v>67</v>
      </c>
      <c r="E12" s="6" t="s">
        <v>68</v>
      </c>
      <c r="F12" s="2">
        <v>42</v>
      </c>
      <c r="G12" s="20">
        <v>724125.06</v>
      </c>
      <c r="H12" s="6" t="s">
        <v>69</v>
      </c>
      <c r="I12" s="6" t="s">
        <v>70</v>
      </c>
      <c r="J12" s="6" t="s">
        <v>16</v>
      </c>
      <c r="K12" s="6" t="s">
        <v>17</v>
      </c>
      <c r="L12" s="6" t="s">
        <v>17</v>
      </c>
      <c r="M12" s="6" t="s">
        <v>17</v>
      </c>
      <c r="N12" s="6" t="s">
        <v>16</v>
      </c>
      <c r="O12" s="6" t="s">
        <v>17</v>
      </c>
      <c r="P12" s="6" t="s">
        <v>17</v>
      </c>
      <c r="Q12" s="6" t="s">
        <v>17</v>
      </c>
      <c r="R12" s="6" t="s">
        <v>71</v>
      </c>
      <c r="S12" s="6" t="s">
        <v>72</v>
      </c>
    </row>
    <row r="13" spans="1:19" ht="21" customHeight="1">
      <c r="A13" s="6" t="s">
        <v>74</v>
      </c>
      <c r="B13" s="2">
        <v>39</v>
      </c>
      <c r="C13" s="20">
        <v>3598058.64</v>
      </c>
      <c r="D13" s="6" t="s">
        <v>24</v>
      </c>
      <c r="E13" s="6" t="s">
        <v>24</v>
      </c>
      <c r="F13" s="2">
        <v>39</v>
      </c>
      <c r="G13" s="20">
        <v>3598058.64</v>
      </c>
      <c r="H13" s="6" t="s">
        <v>24</v>
      </c>
      <c r="I13" s="6" t="s">
        <v>24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75</v>
      </c>
      <c r="S13" s="6" t="s">
        <v>76</v>
      </c>
    </row>
    <row r="14" spans="1:19" ht="21" customHeight="1">
      <c r="A14" s="6" t="s">
        <v>77</v>
      </c>
      <c r="B14" s="24" t="s">
        <v>78</v>
      </c>
      <c r="C14" s="24" t="s">
        <v>79</v>
      </c>
      <c r="D14" s="24" t="s">
        <v>24</v>
      </c>
      <c r="E14" s="24" t="s">
        <v>24</v>
      </c>
      <c r="F14" s="24" t="s">
        <v>78</v>
      </c>
      <c r="G14" s="24" t="s">
        <v>79</v>
      </c>
      <c r="H14" s="24" t="s">
        <v>24</v>
      </c>
      <c r="I14" s="24" t="s">
        <v>24</v>
      </c>
      <c r="J14" s="24" t="s">
        <v>16</v>
      </c>
      <c r="K14" s="24" t="s">
        <v>17</v>
      </c>
      <c r="L14" s="24" t="s">
        <v>17</v>
      </c>
      <c r="M14" s="24" t="s">
        <v>17</v>
      </c>
      <c r="N14" s="24" t="s">
        <v>16</v>
      </c>
      <c r="O14" s="24" t="s">
        <v>17</v>
      </c>
      <c r="P14" s="24" t="s">
        <v>17</v>
      </c>
      <c r="Q14" s="24" t="s">
        <v>17</v>
      </c>
      <c r="R14" s="24" t="s">
        <v>80</v>
      </c>
      <c r="S14" s="24" t="s">
        <v>81</v>
      </c>
    </row>
    <row r="15" spans="1:19" ht="21" customHeight="1">
      <c r="A15" s="6" t="s">
        <v>83</v>
      </c>
      <c r="B15" s="6" t="s">
        <v>22</v>
      </c>
      <c r="C15" s="6" t="s">
        <v>85</v>
      </c>
      <c r="D15" s="6" t="s">
        <v>46</v>
      </c>
      <c r="E15" s="6" t="s">
        <v>86</v>
      </c>
      <c r="F15" s="6" t="s">
        <v>54</v>
      </c>
      <c r="G15" s="6" t="s">
        <v>87</v>
      </c>
      <c r="H15" s="6" t="s">
        <v>56</v>
      </c>
      <c r="I15" s="6" t="s">
        <v>88</v>
      </c>
      <c r="J15" s="6" t="s">
        <v>16</v>
      </c>
      <c r="K15" s="6" t="s">
        <v>17</v>
      </c>
      <c r="L15" s="6" t="s">
        <v>17</v>
      </c>
      <c r="M15" s="6" t="s">
        <v>17</v>
      </c>
      <c r="N15" s="6" t="s">
        <v>16</v>
      </c>
      <c r="O15" s="6" t="s">
        <v>17</v>
      </c>
      <c r="P15" s="6" t="s">
        <v>17</v>
      </c>
      <c r="Q15" s="6" t="s">
        <v>17</v>
      </c>
      <c r="R15" s="6" t="s">
        <v>62</v>
      </c>
      <c r="S15" s="6" t="s">
        <v>89</v>
      </c>
    </row>
    <row r="16" spans="1:19" ht="21" customHeight="1">
      <c r="A16" s="6" t="s">
        <v>91</v>
      </c>
      <c r="B16" s="25" t="s">
        <v>92</v>
      </c>
      <c r="C16" s="25" t="s">
        <v>93</v>
      </c>
      <c r="D16" s="25" t="s">
        <v>94</v>
      </c>
      <c r="E16" s="25" t="s">
        <v>95</v>
      </c>
      <c r="F16" s="25" t="s">
        <v>96</v>
      </c>
      <c r="G16" s="25" t="s">
        <v>97</v>
      </c>
      <c r="H16" s="25" t="s">
        <v>98</v>
      </c>
      <c r="I16" s="25" t="s">
        <v>99</v>
      </c>
      <c r="J16" s="25" t="s">
        <v>16</v>
      </c>
      <c r="K16" s="25" t="s">
        <v>17</v>
      </c>
      <c r="L16" s="25" t="s">
        <v>17</v>
      </c>
      <c r="M16" s="25" t="s">
        <v>17</v>
      </c>
      <c r="N16" s="25" t="s">
        <v>16</v>
      </c>
      <c r="O16" s="25" t="s">
        <v>17</v>
      </c>
      <c r="P16" s="25" t="s">
        <v>17</v>
      </c>
      <c r="Q16" s="25" t="s">
        <v>17</v>
      </c>
      <c r="R16" s="25" t="s">
        <v>100</v>
      </c>
      <c r="S16" s="25" t="s">
        <v>101</v>
      </c>
    </row>
    <row r="17" spans="1:19" ht="21" customHeight="1">
      <c r="A17" s="6" t="s">
        <v>103</v>
      </c>
      <c r="B17" s="6" t="s">
        <v>50</v>
      </c>
      <c r="C17" s="6" t="s">
        <v>104</v>
      </c>
      <c r="D17" s="6" t="s">
        <v>105</v>
      </c>
      <c r="E17" s="6" t="s">
        <v>106</v>
      </c>
      <c r="F17" s="6" t="s">
        <v>107</v>
      </c>
      <c r="G17" s="6" t="s">
        <v>108</v>
      </c>
      <c r="H17" s="6" t="s">
        <v>109</v>
      </c>
      <c r="I17" s="6" t="s">
        <v>110</v>
      </c>
      <c r="J17" s="25" t="s">
        <v>16</v>
      </c>
      <c r="K17" s="25" t="s">
        <v>17</v>
      </c>
      <c r="L17" s="25" t="s">
        <v>17</v>
      </c>
      <c r="M17" s="25" t="s">
        <v>17</v>
      </c>
      <c r="N17" s="25" t="s">
        <v>16</v>
      </c>
      <c r="O17" s="25" t="s">
        <v>17</v>
      </c>
      <c r="P17" s="25" t="s">
        <v>17</v>
      </c>
      <c r="Q17" s="25" t="s">
        <v>17</v>
      </c>
      <c r="R17" s="6" t="s">
        <v>111</v>
      </c>
      <c r="S17" s="6" t="s">
        <v>112</v>
      </c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2" sqref="B2:S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'11'!B2:S2</f>
        <v>Январь - ноябрь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7.2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2019.</v>
      </c>
      <c r="B12" s="2">
        <v>43</v>
      </c>
      <c r="C12" s="20">
        <v>958942.98</v>
      </c>
      <c r="D12" s="14">
        <f t="shared" si="4"/>
        <v>100</v>
      </c>
      <c r="E12" s="14">
        <f t="shared" si="4"/>
        <v>100</v>
      </c>
      <c r="F12" s="2">
        <v>42</v>
      </c>
      <c r="G12" s="20">
        <v>724125.06</v>
      </c>
      <c r="H12" s="14">
        <f t="shared" si="2"/>
        <v>97.67441860465115</v>
      </c>
      <c r="I12" s="14">
        <f t="shared" si="2"/>
        <v>75.51283810430522</v>
      </c>
      <c r="J12" s="2">
        <v>0</v>
      </c>
      <c r="K12" s="20">
        <v>0</v>
      </c>
      <c r="L12" s="14">
        <f t="shared" si="3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2019.</v>
      </c>
      <c r="B13" s="2">
        <v>39</v>
      </c>
      <c r="C13" s="20">
        <v>3598058.64</v>
      </c>
      <c r="D13" s="14">
        <f t="shared" si="4"/>
        <v>100</v>
      </c>
      <c r="E13" s="14">
        <f t="shared" si="4"/>
        <v>100</v>
      </c>
      <c r="F13" s="2">
        <v>39</v>
      </c>
      <c r="G13" s="20">
        <v>3598058.64</v>
      </c>
      <c r="H13" s="14">
        <f t="shared" si="2"/>
        <v>100</v>
      </c>
      <c r="I13" s="14">
        <f t="shared" si="2"/>
        <v>100</v>
      </c>
      <c r="J13" s="2">
        <v>0</v>
      </c>
      <c r="K13" s="20">
        <v>0</v>
      </c>
      <c r="L13" s="14">
        <f t="shared" si="3"/>
        <v>0</v>
      </c>
      <c r="M13" s="14">
        <f t="shared" si="3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2019.</v>
      </c>
      <c r="B14" s="24" t="s">
        <v>78</v>
      </c>
      <c r="C14" s="24" t="s">
        <v>79</v>
      </c>
      <c r="D14" s="14">
        <f t="shared" si="4"/>
        <v>100</v>
      </c>
      <c r="E14" s="14">
        <f t="shared" si="4"/>
        <v>100</v>
      </c>
      <c r="F14" s="24" t="s">
        <v>78</v>
      </c>
      <c r="G14" s="24" t="s">
        <v>79</v>
      </c>
      <c r="H14" s="14">
        <f t="shared" si="2"/>
        <v>100</v>
      </c>
      <c r="I14" s="14">
        <f t="shared" si="2"/>
        <v>100</v>
      </c>
      <c r="J14" s="2">
        <v>0</v>
      </c>
      <c r="K14" s="20">
        <v>0</v>
      </c>
      <c r="L14" s="14">
        <f t="shared" si="3"/>
        <v>0</v>
      </c>
      <c r="M14" s="14">
        <f t="shared" si="3"/>
        <v>0</v>
      </c>
      <c r="N14" s="8"/>
      <c r="O14" s="8"/>
      <c r="P14" s="13"/>
      <c r="Q14" s="13"/>
      <c r="R14" s="5"/>
      <c r="S14" s="5"/>
    </row>
    <row r="15" spans="1:19" ht="21" customHeight="1">
      <c r="A15" s="6" t="str">
        <f>'09'!A15</f>
        <v>Сентябрь 2019.</v>
      </c>
      <c r="B15" s="2">
        <v>50</v>
      </c>
      <c r="C15" s="20">
        <v>5980171.57</v>
      </c>
      <c r="D15" s="14">
        <f t="shared" si="4"/>
        <v>100</v>
      </c>
      <c r="E15" s="14">
        <f t="shared" si="4"/>
        <v>100</v>
      </c>
      <c r="F15" s="2">
        <v>47</v>
      </c>
      <c r="G15" s="20">
        <v>4368459.57</v>
      </c>
      <c r="H15" s="14">
        <f t="shared" si="2"/>
        <v>94</v>
      </c>
      <c r="I15" s="14">
        <f t="shared" si="2"/>
        <v>73.04906755375916</v>
      </c>
      <c r="J15" s="2">
        <v>1</v>
      </c>
      <c r="K15" s="20">
        <v>645512</v>
      </c>
      <c r="L15" s="14">
        <f t="shared" si="3"/>
        <v>2.127659574468085</v>
      </c>
      <c r="M15" s="14">
        <f t="shared" si="3"/>
        <v>14.776650433782084</v>
      </c>
      <c r="N15" s="8"/>
      <c r="O15" s="8"/>
      <c r="P15" s="13"/>
      <c r="Q15" s="13"/>
      <c r="R15" s="5"/>
      <c r="S15" s="5"/>
    </row>
    <row r="16" spans="1:19" ht="21" customHeight="1">
      <c r="A16" s="6" t="str">
        <f>'10'!A16</f>
        <v>Октябрь 2019.</v>
      </c>
      <c r="B16" s="25" t="s">
        <v>92</v>
      </c>
      <c r="C16" s="25" t="s">
        <v>93</v>
      </c>
      <c r="D16" s="14">
        <f t="shared" si="4"/>
        <v>100</v>
      </c>
      <c r="E16" s="14">
        <f t="shared" si="4"/>
        <v>100</v>
      </c>
      <c r="F16" s="25" t="s">
        <v>96</v>
      </c>
      <c r="G16" s="25" t="s">
        <v>97</v>
      </c>
      <c r="H16" s="14">
        <f t="shared" si="2"/>
        <v>96.82539682539682</v>
      </c>
      <c r="I16" s="14">
        <f t="shared" si="2"/>
        <v>50.04225248308678</v>
      </c>
      <c r="J16" s="2">
        <v>1</v>
      </c>
      <c r="K16" s="20">
        <v>258000</v>
      </c>
      <c r="L16" s="14">
        <f t="shared" si="3"/>
        <v>1.639344262295082</v>
      </c>
      <c r="M16" s="14">
        <f t="shared" si="3"/>
        <v>13.737354685143982</v>
      </c>
      <c r="N16" s="8"/>
      <c r="O16" s="8"/>
      <c r="P16" s="13"/>
      <c r="Q16" s="13"/>
      <c r="R16" s="5"/>
      <c r="S16" s="5"/>
    </row>
    <row r="17" spans="1:19" ht="21" customHeight="1">
      <c r="A17" s="6" t="str">
        <f>'11'!A17</f>
        <v>Ноябрь 2019.</v>
      </c>
      <c r="B17" s="2" t="str">
        <f>'11'!B17</f>
        <v>58</v>
      </c>
      <c r="C17" s="2" t="str">
        <f>'11'!C17</f>
        <v>11 402 436,30</v>
      </c>
      <c r="D17" s="14">
        <f t="shared" si="4"/>
        <v>100</v>
      </c>
      <c r="E17" s="14">
        <f t="shared" si="4"/>
        <v>100</v>
      </c>
      <c r="F17" s="2" t="str">
        <f>'11'!F17</f>
        <v>55</v>
      </c>
      <c r="G17" s="2" t="str">
        <f>'11'!G17</f>
        <v>6 873 859,30</v>
      </c>
      <c r="H17" s="14">
        <f t="shared" si="2"/>
        <v>94.82758620689656</v>
      </c>
      <c r="I17" s="14">
        <f t="shared" si="2"/>
        <v>60.28412805077454</v>
      </c>
      <c r="J17" s="2">
        <v>0</v>
      </c>
      <c r="K17" s="20">
        <v>0</v>
      </c>
      <c r="L17" s="14">
        <f t="shared" si="3"/>
        <v>0</v>
      </c>
      <c r="M17" s="14">
        <f t="shared" si="3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hidden="1" outlineLevel="1">
      <c r="A18" s="6">
        <f>'08'!A18</f>
        <v>0</v>
      </c>
      <c r="B18" s="2">
        <f>F18+J18</f>
        <v>0</v>
      </c>
      <c r="C18" s="20">
        <f>G18+K18</f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259</v>
      </c>
      <c r="C19" s="15"/>
      <c r="D19" s="15"/>
      <c r="E19" s="15"/>
      <c r="F19" s="15">
        <f>SUM(F7:F12)</f>
        <v>250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3"/>
  <sheetViews>
    <sheetView zoomScalePageLayoutView="0" workbookViewId="0" topLeftCell="A1">
      <selection activeCell="R18" sqref="R18:S18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113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>
      <c r="A12" s="6" t="s">
        <v>66</v>
      </c>
      <c r="B12" s="2">
        <v>43</v>
      </c>
      <c r="C12" s="20">
        <v>958942.98</v>
      </c>
      <c r="D12" s="6" t="s">
        <v>67</v>
      </c>
      <c r="E12" s="6" t="s">
        <v>68</v>
      </c>
      <c r="F12" s="2">
        <v>42</v>
      </c>
      <c r="G12" s="20">
        <v>724125.06</v>
      </c>
      <c r="H12" s="6" t="s">
        <v>69</v>
      </c>
      <c r="I12" s="6" t="s">
        <v>70</v>
      </c>
      <c r="J12" s="6" t="s">
        <v>16</v>
      </c>
      <c r="K12" s="6" t="s">
        <v>17</v>
      </c>
      <c r="L12" s="6" t="s">
        <v>17</v>
      </c>
      <c r="M12" s="6" t="s">
        <v>17</v>
      </c>
      <c r="N12" s="6" t="s">
        <v>16</v>
      </c>
      <c r="O12" s="6" t="s">
        <v>17</v>
      </c>
      <c r="P12" s="6" t="s">
        <v>17</v>
      </c>
      <c r="Q12" s="6" t="s">
        <v>17</v>
      </c>
      <c r="R12" s="6" t="s">
        <v>71</v>
      </c>
      <c r="S12" s="6" t="s">
        <v>72</v>
      </c>
    </row>
    <row r="13" spans="1:19" ht="21" customHeight="1">
      <c r="A13" s="6" t="s">
        <v>74</v>
      </c>
      <c r="B13" s="2">
        <v>39</v>
      </c>
      <c r="C13" s="20">
        <v>3598058.64</v>
      </c>
      <c r="D13" s="6" t="s">
        <v>24</v>
      </c>
      <c r="E13" s="6" t="s">
        <v>24</v>
      </c>
      <c r="F13" s="2">
        <v>39</v>
      </c>
      <c r="G13" s="20">
        <v>3598058.64</v>
      </c>
      <c r="H13" s="6" t="s">
        <v>24</v>
      </c>
      <c r="I13" s="6" t="s">
        <v>24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75</v>
      </c>
      <c r="S13" s="6" t="s">
        <v>76</v>
      </c>
    </row>
    <row r="14" spans="1:19" ht="21" customHeight="1">
      <c r="A14" s="6" t="s">
        <v>77</v>
      </c>
      <c r="B14" s="24" t="s">
        <v>78</v>
      </c>
      <c r="C14" s="24" t="s">
        <v>79</v>
      </c>
      <c r="D14" s="24" t="s">
        <v>24</v>
      </c>
      <c r="E14" s="24" t="s">
        <v>24</v>
      </c>
      <c r="F14" s="24" t="s">
        <v>78</v>
      </c>
      <c r="G14" s="24" t="s">
        <v>79</v>
      </c>
      <c r="H14" s="24" t="s">
        <v>24</v>
      </c>
      <c r="I14" s="24" t="s">
        <v>24</v>
      </c>
      <c r="J14" s="24" t="s">
        <v>16</v>
      </c>
      <c r="K14" s="24" t="s">
        <v>17</v>
      </c>
      <c r="L14" s="24" t="s">
        <v>17</v>
      </c>
      <c r="M14" s="24" t="s">
        <v>17</v>
      </c>
      <c r="N14" s="24" t="s">
        <v>16</v>
      </c>
      <c r="O14" s="24" t="s">
        <v>17</v>
      </c>
      <c r="P14" s="24" t="s">
        <v>17</v>
      </c>
      <c r="Q14" s="24" t="s">
        <v>17</v>
      </c>
      <c r="R14" s="24" t="s">
        <v>80</v>
      </c>
      <c r="S14" s="24" t="s">
        <v>81</v>
      </c>
    </row>
    <row r="15" spans="1:19" ht="21" customHeight="1">
      <c r="A15" s="6" t="s">
        <v>83</v>
      </c>
      <c r="B15" s="6" t="s">
        <v>22</v>
      </c>
      <c r="C15" s="6" t="s">
        <v>85</v>
      </c>
      <c r="D15" s="6" t="s">
        <v>46</v>
      </c>
      <c r="E15" s="6" t="s">
        <v>86</v>
      </c>
      <c r="F15" s="6" t="s">
        <v>54</v>
      </c>
      <c r="G15" s="6" t="s">
        <v>87</v>
      </c>
      <c r="H15" s="6" t="s">
        <v>56</v>
      </c>
      <c r="I15" s="6" t="s">
        <v>88</v>
      </c>
      <c r="J15" s="6" t="s">
        <v>16</v>
      </c>
      <c r="K15" s="6" t="s">
        <v>17</v>
      </c>
      <c r="L15" s="6" t="s">
        <v>17</v>
      </c>
      <c r="M15" s="6" t="s">
        <v>17</v>
      </c>
      <c r="N15" s="6" t="s">
        <v>16</v>
      </c>
      <c r="O15" s="6" t="s">
        <v>17</v>
      </c>
      <c r="P15" s="6" t="s">
        <v>17</v>
      </c>
      <c r="Q15" s="6" t="s">
        <v>17</v>
      </c>
      <c r="R15" s="6" t="s">
        <v>62</v>
      </c>
      <c r="S15" s="6" t="s">
        <v>89</v>
      </c>
    </row>
    <row r="16" spans="1:19" ht="21" customHeight="1">
      <c r="A16" s="6" t="s">
        <v>91</v>
      </c>
      <c r="B16" s="25" t="s">
        <v>92</v>
      </c>
      <c r="C16" s="25" t="s">
        <v>93</v>
      </c>
      <c r="D16" s="25" t="s">
        <v>94</v>
      </c>
      <c r="E16" s="25" t="s">
        <v>95</v>
      </c>
      <c r="F16" s="25" t="s">
        <v>96</v>
      </c>
      <c r="G16" s="25" t="s">
        <v>97</v>
      </c>
      <c r="H16" s="25" t="s">
        <v>98</v>
      </c>
      <c r="I16" s="25" t="s">
        <v>99</v>
      </c>
      <c r="J16" s="25" t="s">
        <v>16</v>
      </c>
      <c r="K16" s="25" t="s">
        <v>17</v>
      </c>
      <c r="L16" s="25" t="s">
        <v>17</v>
      </c>
      <c r="M16" s="25" t="s">
        <v>17</v>
      </c>
      <c r="N16" s="25" t="s">
        <v>16</v>
      </c>
      <c r="O16" s="25" t="s">
        <v>17</v>
      </c>
      <c r="P16" s="25" t="s">
        <v>17</v>
      </c>
      <c r="Q16" s="25" t="s">
        <v>17</v>
      </c>
      <c r="R16" s="25" t="s">
        <v>100</v>
      </c>
      <c r="S16" s="25" t="s">
        <v>101</v>
      </c>
    </row>
    <row r="17" spans="1:19" ht="21" customHeight="1">
      <c r="A17" s="6" t="s">
        <v>103</v>
      </c>
      <c r="B17" s="6" t="s">
        <v>50</v>
      </c>
      <c r="C17" s="6" t="s">
        <v>104</v>
      </c>
      <c r="D17" s="6" t="s">
        <v>105</v>
      </c>
      <c r="E17" s="6" t="s">
        <v>106</v>
      </c>
      <c r="F17" s="6" t="s">
        <v>107</v>
      </c>
      <c r="G17" s="6" t="s">
        <v>108</v>
      </c>
      <c r="H17" s="6" t="s">
        <v>109</v>
      </c>
      <c r="I17" s="6" t="s">
        <v>110</v>
      </c>
      <c r="J17" s="25" t="s">
        <v>16</v>
      </c>
      <c r="K17" s="25" t="s">
        <v>17</v>
      </c>
      <c r="L17" s="25" t="s">
        <v>17</v>
      </c>
      <c r="M17" s="25" t="s">
        <v>17</v>
      </c>
      <c r="N17" s="25" t="s">
        <v>16</v>
      </c>
      <c r="O17" s="25" t="s">
        <v>17</v>
      </c>
      <c r="P17" s="25" t="s">
        <v>17</v>
      </c>
      <c r="Q17" s="25" t="s">
        <v>17</v>
      </c>
      <c r="R17" s="6" t="s">
        <v>111</v>
      </c>
      <c r="S17" s="6" t="s">
        <v>112</v>
      </c>
    </row>
    <row r="18" spans="1:19" ht="21" customHeight="1">
      <c r="A18" s="6" t="s">
        <v>114</v>
      </c>
      <c r="B18" s="6" t="s">
        <v>115</v>
      </c>
      <c r="C18" s="6" t="s">
        <v>116</v>
      </c>
      <c r="D18" s="6" t="s">
        <v>67</v>
      </c>
      <c r="E18" s="6" t="s">
        <v>117</v>
      </c>
      <c r="F18" s="6" t="s">
        <v>118</v>
      </c>
      <c r="G18" s="6" t="s">
        <v>119</v>
      </c>
      <c r="H18" s="6" t="s">
        <v>69</v>
      </c>
      <c r="I18" s="6" t="s">
        <v>120</v>
      </c>
      <c r="J18" s="6" t="s">
        <v>16</v>
      </c>
      <c r="K18" s="6" t="s">
        <v>17</v>
      </c>
      <c r="L18" s="6" t="s">
        <v>17</v>
      </c>
      <c r="M18" s="6" t="s">
        <v>17</v>
      </c>
      <c r="N18" s="6" t="s">
        <v>16</v>
      </c>
      <c r="O18" s="6" t="s">
        <v>17</v>
      </c>
      <c r="P18" s="6" t="s">
        <v>17</v>
      </c>
      <c r="Q18" s="6" t="s">
        <v>17</v>
      </c>
      <c r="R18" s="6" t="s">
        <v>71</v>
      </c>
      <c r="S18" s="6" t="s">
        <v>121</v>
      </c>
    </row>
    <row r="19" spans="2:16" ht="12.75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3"/>
  <sheetViews>
    <sheetView tabSelected="1" zoomScalePageLayoutView="0" workbookViewId="0" topLeftCell="A1">
      <selection activeCell="B2" sqref="B2:S2"/>
    </sheetView>
  </sheetViews>
  <sheetFormatPr defaultColWidth="9.140625" defaultRowHeight="12.75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'12'!B2:S2</f>
        <v>Январь - декабрь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7.2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2019.</v>
      </c>
      <c r="B11" s="2">
        <v>60</v>
      </c>
      <c r="C11" s="20">
        <v>3686223.47</v>
      </c>
      <c r="D11" s="14">
        <f aca="true" t="shared" si="4" ref="D11:E18">B11/B11*100</f>
        <v>100</v>
      </c>
      <c r="E11" s="14">
        <f t="shared" si="4"/>
        <v>100</v>
      </c>
      <c r="F11" s="2">
        <v>58</v>
      </c>
      <c r="G11" s="20">
        <v>3300681.47</v>
      </c>
      <c r="H11" s="14">
        <f t="shared" si="2"/>
        <v>96.66666666666667</v>
      </c>
      <c r="I11" s="14">
        <f t="shared" si="2"/>
        <v>89.54100305807016</v>
      </c>
      <c r="J11" s="2">
        <v>1</v>
      </c>
      <c r="K11" s="20">
        <v>273590</v>
      </c>
      <c r="L11" s="14">
        <f t="shared" si="3"/>
        <v>1.7241379310344827</v>
      </c>
      <c r="M11" s="14">
        <f t="shared" si="3"/>
        <v>8.2888943536863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2019.</v>
      </c>
      <c r="B12" s="2">
        <v>43</v>
      </c>
      <c r="C12" s="20">
        <v>958942.98</v>
      </c>
      <c r="D12" s="14">
        <f t="shared" si="4"/>
        <v>100</v>
      </c>
      <c r="E12" s="14">
        <f t="shared" si="4"/>
        <v>100</v>
      </c>
      <c r="F12" s="2">
        <v>42</v>
      </c>
      <c r="G12" s="20">
        <v>724125.06</v>
      </c>
      <c r="H12" s="14">
        <f t="shared" si="2"/>
        <v>97.67441860465115</v>
      </c>
      <c r="I12" s="14">
        <f t="shared" si="2"/>
        <v>75.51283810430522</v>
      </c>
      <c r="J12" s="2">
        <v>0</v>
      </c>
      <c r="K12" s="20">
        <v>0</v>
      </c>
      <c r="L12" s="14">
        <f t="shared" si="3"/>
        <v>0</v>
      </c>
      <c r="M12" s="14">
        <f t="shared" si="3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2019.</v>
      </c>
      <c r="B13" s="2">
        <v>39</v>
      </c>
      <c r="C13" s="20">
        <v>3598058.64</v>
      </c>
      <c r="D13" s="14">
        <f t="shared" si="4"/>
        <v>100</v>
      </c>
      <c r="E13" s="14">
        <f t="shared" si="4"/>
        <v>100</v>
      </c>
      <c r="F13" s="2">
        <v>39</v>
      </c>
      <c r="G13" s="20">
        <v>3598058.64</v>
      </c>
      <c r="H13" s="14">
        <f t="shared" si="2"/>
        <v>100</v>
      </c>
      <c r="I13" s="14">
        <f t="shared" si="2"/>
        <v>100</v>
      </c>
      <c r="J13" s="2">
        <v>0</v>
      </c>
      <c r="K13" s="20">
        <v>0</v>
      </c>
      <c r="L13" s="14">
        <f t="shared" si="3"/>
        <v>0</v>
      </c>
      <c r="M13" s="14">
        <f t="shared" si="3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2019.</v>
      </c>
      <c r="B14" s="24" t="s">
        <v>78</v>
      </c>
      <c r="C14" s="24" t="s">
        <v>79</v>
      </c>
      <c r="D14" s="14">
        <f t="shared" si="4"/>
        <v>100</v>
      </c>
      <c r="E14" s="14">
        <f t="shared" si="4"/>
        <v>100</v>
      </c>
      <c r="F14" s="24" t="s">
        <v>78</v>
      </c>
      <c r="G14" s="24" t="s">
        <v>79</v>
      </c>
      <c r="H14" s="14">
        <f t="shared" si="2"/>
        <v>100</v>
      </c>
      <c r="I14" s="14">
        <f t="shared" si="2"/>
        <v>100</v>
      </c>
      <c r="J14" s="2">
        <v>0</v>
      </c>
      <c r="K14" s="20">
        <v>0</v>
      </c>
      <c r="L14" s="14">
        <f t="shared" si="3"/>
        <v>0</v>
      </c>
      <c r="M14" s="14">
        <f t="shared" si="3"/>
        <v>0</v>
      </c>
      <c r="N14" s="8"/>
      <c r="O14" s="8"/>
      <c r="P14" s="13"/>
      <c r="Q14" s="13"/>
      <c r="R14" s="5"/>
      <c r="S14" s="5"/>
    </row>
    <row r="15" spans="1:19" ht="21" customHeight="1">
      <c r="A15" s="6" t="str">
        <f>'09'!A15</f>
        <v>Сентябрь 2019.</v>
      </c>
      <c r="B15" s="2">
        <v>50</v>
      </c>
      <c r="C15" s="20">
        <v>5980171.57</v>
      </c>
      <c r="D15" s="14">
        <f t="shared" si="4"/>
        <v>100</v>
      </c>
      <c r="E15" s="14">
        <f t="shared" si="4"/>
        <v>100</v>
      </c>
      <c r="F15" s="2">
        <v>47</v>
      </c>
      <c r="G15" s="20">
        <v>4368459.57</v>
      </c>
      <c r="H15" s="14">
        <f t="shared" si="2"/>
        <v>94</v>
      </c>
      <c r="I15" s="14">
        <f t="shared" si="2"/>
        <v>73.04906755375916</v>
      </c>
      <c r="J15" s="2">
        <v>1</v>
      </c>
      <c r="K15" s="20">
        <v>645512</v>
      </c>
      <c r="L15" s="14">
        <f t="shared" si="3"/>
        <v>2.127659574468085</v>
      </c>
      <c r="M15" s="14">
        <f t="shared" si="3"/>
        <v>14.776650433782084</v>
      </c>
      <c r="N15" s="8"/>
      <c r="O15" s="8"/>
      <c r="P15" s="13"/>
      <c r="Q15" s="13"/>
      <c r="R15" s="5"/>
      <c r="S15" s="5"/>
    </row>
    <row r="16" spans="1:19" ht="21" customHeight="1">
      <c r="A16" s="6" t="str">
        <f>'10'!A16</f>
        <v>Октябрь 2019.</v>
      </c>
      <c r="B16" s="25" t="s">
        <v>92</v>
      </c>
      <c r="C16" s="25" t="s">
        <v>93</v>
      </c>
      <c r="D16" s="14">
        <f t="shared" si="4"/>
        <v>100</v>
      </c>
      <c r="E16" s="14">
        <f t="shared" si="4"/>
        <v>100</v>
      </c>
      <c r="F16" s="25" t="s">
        <v>96</v>
      </c>
      <c r="G16" s="25" t="s">
        <v>97</v>
      </c>
      <c r="H16" s="14">
        <f t="shared" si="2"/>
        <v>96.82539682539682</v>
      </c>
      <c r="I16" s="14">
        <f t="shared" si="2"/>
        <v>50.04225248308678</v>
      </c>
      <c r="J16" s="2">
        <v>1</v>
      </c>
      <c r="K16" s="20">
        <v>258000</v>
      </c>
      <c r="L16" s="14">
        <f t="shared" si="3"/>
        <v>1.639344262295082</v>
      </c>
      <c r="M16" s="14">
        <f t="shared" si="3"/>
        <v>13.737354685143982</v>
      </c>
      <c r="N16" s="8"/>
      <c r="O16" s="8"/>
      <c r="P16" s="13"/>
      <c r="Q16" s="13"/>
      <c r="R16" s="5"/>
      <c r="S16" s="5"/>
    </row>
    <row r="17" spans="1:19" ht="21" customHeight="1">
      <c r="A17" s="6" t="str">
        <f>'11'!A17</f>
        <v>Ноябрь 2019.</v>
      </c>
      <c r="B17" s="2" t="str">
        <f>'11'!B17</f>
        <v>58</v>
      </c>
      <c r="C17" s="2" t="str">
        <f>'11'!C17</f>
        <v>11 402 436,30</v>
      </c>
      <c r="D17" s="14">
        <f t="shared" si="4"/>
        <v>100</v>
      </c>
      <c r="E17" s="14">
        <f t="shared" si="4"/>
        <v>100</v>
      </c>
      <c r="F17" s="2" t="str">
        <f>'11'!F17</f>
        <v>55</v>
      </c>
      <c r="G17" s="2" t="str">
        <f>'11'!G17</f>
        <v>6 873 859,30</v>
      </c>
      <c r="H17" s="14">
        <f t="shared" si="2"/>
        <v>94.82758620689656</v>
      </c>
      <c r="I17" s="14">
        <f t="shared" si="2"/>
        <v>60.28412805077454</v>
      </c>
      <c r="J17" s="2">
        <v>0</v>
      </c>
      <c r="K17" s="20">
        <v>0</v>
      </c>
      <c r="L17" s="14">
        <f t="shared" si="3"/>
        <v>0</v>
      </c>
      <c r="M17" s="14">
        <f t="shared" si="3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>
      <c r="A18" s="6" t="str">
        <f>'12'!A18</f>
        <v>Декабрь 2019.</v>
      </c>
      <c r="B18" s="2">
        <v>43</v>
      </c>
      <c r="C18" s="20">
        <v>2174994.92</v>
      </c>
      <c r="D18" s="14">
        <f t="shared" si="4"/>
        <v>100</v>
      </c>
      <c r="E18" s="14">
        <f t="shared" si="4"/>
        <v>100</v>
      </c>
      <c r="F18" s="2">
        <v>42</v>
      </c>
      <c r="G18" s="20">
        <v>1727154.44</v>
      </c>
      <c r="H18" s="14">
        <f t="shared" si="2"/>
        <v>97.67441860465115</v>
      </c>
      <c r="I18" s="14">
        <f t="shared" si="2"/>
        <v>79.40958501181234</v>
      </c>
      <c r="J18" s="2">
        <v>1</v>
      </c>
      <c r="K18" s="20">
        <v>447840.48</v>
      </c>
      <c r="L18" s="14">
        <f t="shared" si="3"/>
        <v>2.380952380952381</v>
      </c>
      <c r="M18" s="14">
        <f t="shared" si="3"/>
        <v>25.929382435539466</v>
      </c>
      <c r="N18" s="8"/>
      <c r="O18" s="8"/>
      <c r="P18" s="13">
        <f>N18/B18*100</f>
        <v>0</v>
      </c>
      <c r="Q18" s="13">
        <f>O18/C18*100</f>
        <v>0</v>
      </c>
      <c r="R18" s="5"/>
      <c r="S18" s="5"/>
    </row>
    <row r="19" spans="2:17" ht="12.75">
      <c r="B19" s="15">
        <f>SUM(B7:B12)</f>
        <v>259</v>
      </c>
      <c r="C19" s="15"/>
      <c r="D19" s="15"/>
      <c r="E19" s="15"/>
      <c r="F19" s="15">
        <f>SUM(F7:F12)</f>
        <v>250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8" activeCellId="1" sqref="B8 F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8" activeCellId="1" sqref="B8 F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'02'!B2:S2</f>
        <v>Январь - февраль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46</v>
      </c>
      <c r="C19" s="15"/>
      <c r="D19" s="15"/>
      <c r="E19" s="15"/>
      <c r="F19" s="15">
        <f>SUM(F7:F12)</f>
        <v>45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9" sqref="F9:G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36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2">
        <v>60</v>
      </c>
      <c r="C9" s="20">
        <v>9384144.14</v>
      </c>
      <c r="D9" s="2"/>
      <c r="E9" s="2"/>
      <c r="F9" s="2">
        <v>58</v>
      </c>
      <c r="G9" s="20">
        <v>6522502.14</v>
      </c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106</v>
      </c>
      <c r="C19" s="9"/>
      <c r="D19" s="9"/>
      <c r="E19" s="9"/>
      <c r="F19" s="9">
        <f>SUM(F7:F9)</f>
        <v>103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9" sqref="F9:G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'03'!B2:S2</f>
        <v>Январь - март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aca="true" t="shared" si="3" ref="B10:C18">F10+J10</f>
        <v>0</v>
      </c>
      <c r="C10" s="20">
        <f t="shared" si="3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2"/>
        <v>#DIV/0!</v>
      </c>
      <c r="I10" s="14" t="e">
        <f t="shared" si="2"/>
        <v>#DIV/0!</v>
      </c>
      <c r="J10" s="2">
        <v>0</v>
      </c>
      <c r="K10" s="20">
        <v>0</v>
      </c>
      <c r="L10" s="14" t="e">
        <f aca="true" t="shared" si="4" ref="L10:M18">J10/F10*100</f>
        <v>#DIV/0!</v>
      </c>
      <c r="M10" s="14" t="e">
        <f t="shared" si="4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3"/>
        <v>0</v>
      </c>
      <c r="C11" s="20">
        <f t="shared" si="3"/>
        <v>0</v>
      </c>
      <c r="D11" s="14" t="e">
        <f aca="true" t="shared" si="5" ref="D11:E18">B11/B11*100</f>
        <v>#DIV/0!</v>
      </c>
      <c r="E11" s="14" t="e">
        <f t="shared" si="5"/>
        <v>#DIV/0!</v>
      </c>
      <c r="F11" s="2">
        <v>0</v>
      </c>
      <c r="G11" s="20">
        <v>0</v>
      </c>
      <c r="H11" s="14" t="e">
        <f t="shared" si="2"/>
        <v>#DIV/0!</v>
      </c>
      <c r="I11" s="14" t="e">
        <f t="shared" si="2"/>
        <v>#DIV/0!</v>
      </c>
      <c r="J11" s="2">
        <v>0</v>
      </c>
      <c r="K11" s="20">
        <v>0</v>
      </c>
      <c r="L11" s="14" t="e">
        <f t="shared" si="4"/>
        <v>#DIV/0!</v>
      </c>
      <c r="M11" s="14" t="e">
        <f t="shared" si="4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3"/>
        <v>0</v>
      </c>
      <c r="C12" s="20">
        <f t="shared" si="3"/>
        <v>0</v>
      </c>
      <c r="D12" s="14" t="e">
        <f t="shared" si="5"/>
        <v>#DIV/0!</v>
      </c>
      <c r="E12" s="14" t="e">
        <f t="shared" si="5"/>
        <v>#DIV/0!</v>
      </c>
      <c r="F12" s="2">
        <v>0</v>
      </c>
      <c r="G12" s="20">
        <v>0</v>
      </c>
      <c r="H12" s="14" t="e">
        <f t="shared" si="2"/>
        <v>#DIV/0!</v>
      </c>
      <c r="I12" s="14" t="e">
        <f t="shared" si="2"/>
        <v>#DIV/0!</v>
      </c>
      <c r="J12" s="2">
        <v>0</v>
      </c>
      <c r="K12" s="20">
        <v>0</v>
      </c>
      <c r="L12" s="14" t="e">
        <f t="shared" si="4"/>
        <v>#DIV/0!</v>
      </c>
      <c r="M12" s="14" t="e">
        <f t="shared" si="4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3"/>
        <v>0</v>
      </c>
      <c r="C13" s="20">
        <f t="shared" si="3"/>
        <v>0</v>
      </c>
      <c r="D13" s="14" t="e">
        <f t="shared" si="5"/>
        <v>#DIV/0!</v>
      </c>
      <c r="E13" s="14" t="e">
        <f t="shared" si="5"/>
        <v>#DIV/0!</v>
      </c>
      <c r="F13" s="2">
        <v>0</v>
      </c>
      <c r="G13" s="20">
        <v>0</v>
      </c>
      <c r="H13" s="14" t="e">
        <f t="shared" si="2"/>
        <v>#DIV/0!</v>
      </c>
      <c r="I13" s="14" t="e">
        <f t="shared" si="2"/>
        <v>#DIV/0!</v>
      </c>
      <c r="J13" s="2">
        <v>0</v>
      </c>
      <c r="K13" s="20">
        <v>0</v>
      </c>
      <c r="L13" s="14" t="e">
        <f t="shared" si="4"/>
        <v>#DIV/0!</v>
      </c>
      <c r="M13" s="14" t="e">
        <f t="shared" si="4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3"/>
        <v>0</v>
      </c>
      <c r="C14" s="20">
        <f t="shared" si="3"/>
        <v>0</v>
      </c>
      <c r="D14" s="14" t="e">
        <f t="shared" si="5"/>
        <v>#DIV/0!</v>
      </c>
      <c r="E14" s="14" t="e">
        <f t="shared" si="5"/>
        <v>#DIV/0!</v>
      </c>
      <c r="F14" s="2">
        <v>0</v>
      </c>
      <c r="G14" s="20">
        <v>0</v>
      </c>
      <c r="H14" s="14" t="e">
        <f t="shared" si="2"/>
        <v>#DIV/0!</v>
      </c>
      <c r="I14" s="14" t="e">
        <f t="shared" si="2"/>
        <v>#DIV/0!</v>
      </c>
      <c r="J14" s="2">
        <v>0</v>
      </c>
      <c r="K14" s="20">
        <v>0</v>
      </c>
      <c r="L14" s="14" t="e">
        <f t="shared" si="4"/>
        <v>#DIV/0!</v>
      </c>
      <c r="M14" s="14" t="e">
        <f t="shared" si="4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3"/>
        <v>0</v>
      </c>
      <c r="C15" s="20">
        <f t="shared" si="3"/>
        <v>0</v>
      </c>
      <c r="D15" s="14" t="e">
        <f t="shared" si="5"/>
        <v>#DIV/0!</v>
      </c>
      <c r="E15" s="14" t="e">
        <f t="shared" si="5"/>
        <v>#DIV/0!</v>
      </c>
      <c r="F15" s="2">
        <v>0</v>
      </c>
      <c r="G15" s="20">
        <v>0</v>
      </c>
      <c r="H15" s="14" t="e">
        <f t="shared" si="2"/>
        <v>#DIV/0!</v>
      </c>
      <c r="I15" s="14" t="e">
        <f t="shared" si="2"/>
        <v>#DIV/0!</v>
      </c>
      <c r="J15" s="2">
        <v>0</v>
      </c>
      <c r="K15" s="20">
        <v>0</v>
      </c>
      <c r="L15" s="14" t="e">
        <f t="shared" si="4"/>
        <v>#DIV/0!</v>
      </c>
      <c r="M15" s="14" t="e">
        <f t="shared" si="4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3"/>
        <v>0</v>
      </c>
      <c r="C16" s="20">
        <f t="shared" si="3"/>
        <v>0</v>
      </c>
      <c r="D16" s="14" t="e">
        <f t="shared" si="5"/>
        <v>#DIV/0!</v>
      </c>
      <c r="E16" s="14" t="e">
        <f t="shared" si="5"/>
        <v>#DIV/0!</v>
      </c>
      <c r="F16" s="2">
        <v>0</v>
      </c>
      <c r="G16" s="20">
        <v>0</v>
      </c>
      <c r="H16" s="14" t="e">
        <f t="shared" si="2"/>
        <v>#DIV/0!</v>
      </c>
      <c r="I16" s="14" t="e">
        <f t="shared" si="2"/>
        <v>#DIV/0!</v>
      </c>
      <c r="J16" s="2">
        <v>0</v>
      </c>
      <c r="K16" s="20">
        <v>0</v>
      </c>
      <c r="L16" s="14" t="e">
        <f t="shared" si="4"/>
        <v>#DIV/0!</v>
      </c>
      <c r="M16" s="14" t="e">
        <f t="shared" si="4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5"/>
        <v>#DIV/0!</v>
      </c>
      <c r="E17" s="14" t="e">
        <f t="shared" si="5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4"/>
        <v>#DIV/0!</v>
      </c>
      <c r="M17" s="14" t="e">
        <f t="shared" si="4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5"/>
        <v>#DIV/0!</v>
      </c>
      <c r="E18" s="14" t="e">
        <f t="shared" si="5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4"/>
        <v>#DIV/0!</v>
      </c>
      <c r="M18" s="14" t="e">
        <f t="shared" si="4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106</v>
      </c>
      <c r="C19" s="15"/>
      <c r="D19" s="15"/>
      <c r="E19" s="15"/>
      <c r="F19" s="15">
        <f>SUM(F7:F12)</f>
        <v>103</v>
      </c>
      <c r="G19" s="15"/>
      <c r="H19" s="15"/>
      <c r="I19" s="15"/>
      <c r="J19" s="15">
        <f>SUM(J7:J12)</f>
        <v>2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0" sqref="F10:G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2">
        <v>60</v>
      </c>
      <c r="C9" s="20">
        <v>9384144.14</v>
      </c>
      <c r="D9" s="2"/>
      <c r="E9" s="2"/>
      <c r="F9" s="2">
        <v>58</v>
      </c>
      <c r="G9" s="20">
        <v>6522502.14</v>
      </c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>
      <c r="A10" s="6" t="s">
        <v>37</v>
      </c>
      <c r="B10" s="2">
        <f>'04.1'!B10</f>
        <v>50</v>
      </c>
      <c r="C10" s="2">
        <f>'04.1'!C10</f>
        <v>16746239.590000002</v>
      </c>
      <c r="D10" s="2"/>
      <c r="E10" s="2"/>
      <c r="F10" s="23">
        <f>'04.1'!F10</f>
        <v>47</v>
      </c>
      <c r="G10" s="23">
        <f>'04.1'!G10</f>
        <v>855419.1800000016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106</v>
      </c>
      <c r="C19" s="9"/>
      <c r="D19" s="9"/>
      <c r="E19" s="9"/>
      <c r="F19" s="9">
        <f>SUM(F7:F9)</f>
        <v>103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0" sqref="F10:G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'04'!B2:S2</f>
        <v>Январь - апрель 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2019.</v>
      </c>
      <c r="B7" s="6" t="s">
        <v>22</v>
      </c>
      <c r="C7" s="6" t="s">
        <v>23</v>
      </c>
      <c r="D7" s="14">
        <f aca="true" t="shared" si="0" ref="D7:E9">B7/B7*100</f>
        <v>100</v>
      </c>
      <c r="E7" s="14">
        <f t="shared" si="0"/>
        <v>100</v>
      </c>
      <c r="F7" s="6" t="s">
        <v>22</v>
      </c>
      <c r="G7" s="6" t="s">
        <v>23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 aca="true" t="shared" si="1" ref="L7:M9">J7/B7*100</f>
        <v>0</v>
      </c>
      <c r="M7" s="14">
        <f t="shared" si="1"/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2019.</v>
      </c>
      <c r="B8" s="2">
        <v>46</v>
      </c>
      <c r="C8" s="20">
        <v>4102541.2</v>
      </c>
      <c r="D8" s="14">
        <f t="shared" si="0"/>
        <v>100</v>
      </c>
      <c r="E8" s="14">
        <f t="shared" si="0"/>
        <v>100</v>
      </c>
      <c r="F8" s="2">
        <v>45</v>
      </c>
      <c r="G8" s="20">
        <v>3220071.7</v>
      </c>
      <c r="H8" s="14">
        <f>F8/B8*100</f>
        <v>97.82608695652173</v>
      </c>
      <c r="I8" s="14">
        <f>G8/C8*100</f>
        <v>78.48968585617129</v>
      </c>
      <c r="J8" s="2">
        <v>0</v>
      </c>
      <c r="K8" s="20">
        <v>0</v>
      </c>
      <c r="L8" s="14">
        <f t="shared" si="1"/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2019.</v>
      </c>
      <c r="B9" s="2">
        <v>60</v>
      </c>
      <c r="C9" s="20">
        <v>9384144.14</v>
      </c>
      <c r="D9" s="14">
        <f t="shared" si="0"/>
        <v>100</v>
      </c>
      <c r="E9" s="14">
        <f t="shared" si="0"/>
        <v>100</v>
      </c>
      <c r="F9" s="2">
        <v>58</v>
      </c>
      <c r="G9" s="20">
        <v>6522502.14</v>
      </c>
      <c r="H9" s="14">
        <f aca="true" t="shared" si="2" ref="H9:I18">F9/B9*100</f>
        <v>96.66666666666667</v>
      </c>
      <c r="I9" s="14">
        <f t="shared" si="2"/>
        <v>69.50556217692537</v>
      </c>
      <c r="J9" s="2">
        <v>2</v>
      </c>
      <c r="K9" s="20">
        <v>2861642</v>
      </c>
      <c r="L9" s="14">
        <f t="shared" si="1"/>
        <v>3.3333333333333335</v>
      </c>
      <c r="M9" s="14">
        <f t="shared" si="1"/>
        <v>30.49443782307461</v>
      </c>
      <c r="N9" s="2"/>
      <c r="O9" s="2"/>
      <c r="P9" s="13"/>
      <c r="Q9" s="13"/>
      <c r="R9" s="5"/>
      <c r="S9" s="5"/>
    </row>
    <row r="10" spans="1:19" ht="21" customHeight="1">
      <c r="A10" s="6" t="str">
        <f>'04'!A10</f>
        <v>Апрель 2019.</v>
      </c>
      <c r="B10" s="2">
        <v>50</v>
      </c>
      <c r="C10" s="20">
        <f>'[1]TDSheet'!$F$40</f>
        <v>16746239.590000002</v>
      </c>
      <c r="D10" s="14">
        <f>B10/B10*100</f>
        <v>100</v>
      </c>
      <c r="E10" s="14">
        <f>C10/C10*100</f>
        <v>100</v>
      </c>
      <c r="F10" s="23">
        <v>47</v>
      </c>
      <c r="G10" s="20">
        <v>855419.1800000016</v>
      </c>
      <c r="H10" s="14">
        <f t="shared" si="2"/>
        <v>94</v>
      </c>
      <c r="I10" s="14">
        <f t="shared" si="2"/>
        <v>5.108126964281666</v>
      </c>
      <c r="J10" s="23">
        <v>2</v>
      </c>
      <c r="K10" s="20">
        <v>8887520.41</v>
      </c>
      <c r="L10" s="14">
        <f aca="true" t="shared" si="3" ref="L10:M18">J10/F10*100</f>
        <v>4.25531914893617</v>
      </c>
      <c r="M10" s="14">
        <f t="shared" si="3"/>
        <v>1038.9666981748042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aca="true" t="shared" si="4" ref="B11:C18">F11+J11</f>
        <v>0</v>
      </c>
      <c r="C11" s="20">
        <f t="shared" si="4"/>
        <v>0</v>
      </c>
      <c r="D11" s="14" t="e">
        <f aca="true" t="shared" si="5" ref="D11:E18">B11/B11*100</f>
        <v>#DIV/0!</v>
      </c>
      <c r="E11" s="14" t="e">
        <f t="shared" si="5"/>
        <v>#DIV/0!</v>
      </c>
      <c r="F11" s="2">
        <v>0</v>
      </c>
      <c r="G11" s="20">
        <v>0</v>
      </c>
      <c r="H11" s="14" t="e">
        <f t="shared" si="2"/>
        <v>#DIV/0!</v>
      </c>
      <c r="I11" s="14" t="e">
        <f t="shared" si="2"/>
        <v>#DIV/0!</v>
      </c>
      <c r="J11" s="2">
        <v>0</v>
      </c>
      <c r="K11" s="20">
        <v>0</v>
      </c>
      <c r="L11" s="14" t="e">
        <f t="shared" si="3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4"/>
        <v>0</v>
      </c>
      <c r="C12" s="20">
        <f t="shared" si="4"/>
        <v>0</v>
      </c>
      <c r="D12" s="14" t="e">
        <f t="shared" si="5"/>
        <v>#DIV/0!</v>
      </c>
      <c r="E12" s="14" t="e">
        <f t="shared" si="5"/>
        <v>#DIV/0!</v>
      </c>
      <c r="F12" s="2">
        <v>0</v>
      </c>
      <c r="G12" s="20">
        <v>0</v>
      </c>
      <c r="H12" s="14" t="e">
        <f t="shared" si="2"/>
        <v>#DIV/0!</v>
      </c>
      <c r="I12" s="14" t="e">
        <f t="shared" si="2"/>
        <v>#DIV/0!</v>
      </c>
      <c r="J12" s="2">
        <v>0</v>
      </c>
      <c r="K12" s="20">
        <v>0</v>
      </c>
      <c r="L12" s="14" t="e">
        <f t="shared" si="3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4"/>
        <v>0</v>
      </c>
      <c r="C13" s="20">
        <f t="shared" si="4"/>
        <v>0</v>
      </c>
      <c r="D13" s="14" t="e">
        <f t="shared" si="5"/>
        <v>#DIV/0!</v>
      </c>
      <c r="E13" s="14" t="e">
        <f t="shared" si="5"/>
        <v>#DIV/0!</v>
      </c>
      <c r="F13" s="2">
        <v>0</v>
      </c>
      <c r="G13" s="20">
        <v>0</v>
      </c>
      <c r="H13" s="14" t="e">
        <f t="shared" si="2"/>
        <v>#DIV/0!</v>
      </c>
      <c r="I13" s="14" t="e">
        <f t="shared" si="2"/>
        <v>#DIV/0!</v>
      </c>
      <c r="J13" s="2">
        <v>0</v>
      </c>
      <c r="K13" s="20">
        <v>0</v>
      </c>
      <c r="L13" s="14" t="e">
        <f t="shared" si="3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4"/>
        <v>0</v>
      </c>
      <c r="C14" s="20">
        <f t="shared" si="4"/>
        <v>0</v>
      </c>
      <c r="D14" s="14" t="e">
        <f t="shared" si="5"/>
        <v>#DIV/0!</v>
      </c>
      <c r="E14" s="14" t="e">
        <f t="shared" si="5"/>
        <v>#DIV/0!</v>
      </c>
      <c r="F14" s="2">
        <v>0</v>
      </c>
      <c r="G14" s="20">
        <v>0</v>
      </c>
      <c r="H14" s="14" t="e">
        <f t="shared" si="2"/>
        <v>#DIV/0!</v>
      </c>
      <c r="I14" s="14" t="e">
        <f t="shared" si="2"/>
        <v>#DIV/0!</v>
      </c>
      <c r="J14" s="2">
        <v>0</v>
      </c>
      <c r="K14" s="20">
        <v>0</v>
      </c>
      <c r="L14" s="14" t="e">
        <f t="shared" si="3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4"/>
        <v>0</v>
      </c>
      <c r="C15" s="20">
        <f t="shared" si="4"/>
        <v>0</v>
      </c>
      <c r="D15" s="14" t="e">
        <f t="shared" si="5"/>
        <v>#DIV/0!</v>
      </c>
      <c r="E15" s="14" t="e">
        <f t="shared" si="5"/>
        <v>#DIV/0!</v>
      </c>
      <c r="F15" s="2">
        <v>0</v>
      </c>
      <c r="G15" s="20">
        <v>0</v>
      </c>
      <c r="H15" s="14" t="e">
        <f t="shared" si="2"/>
        <v>#DIV/0!</v>
      </c>
      <c r="I15" s="14" t="e">
        <f t="shared" si="2"/>
        <v>#DIV/0!</v>
      </c>
      <c r="J15" s="2">
        <v>0</v>
      </c>
      <c r="K15" s="20">
        <v>0</v>
      </c>
      <c r="L15" s="14" t="e">
        <f t="shared" si="3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4"/>
        <v>0</v>
      </c>
      <c r="C16" s="20">
        <f t="shared" si="4"/>
        <v>0</v>
      </c>
      <c r="D16" s="14" t="e">
        <f t="shared" si="5"/>
        <v>#DIV/0!</v>
      </c>
      <c r="E16" s="14" t="e">
        <f t="shared" si="5"/>
        <v>#DIV/0!</v>
      </c>
      <c r="F16" s="2">
        <v>0</v>
      </c>
      <c r="G16" s="20">
        <v>0</v>
      </c>
      <c r="H16" s="14" t="e">
        <f t="shared" si="2"/>
        <v>#DIV/0!</v>
      </c>
      <c r="I16" s="14" t="e">
        <f t="shared" si="2"/>
        <v>#DIV/0!</v>
      </c>
      <c r="J16" s="2">
        <v>0</v>
      </c>
      <c r="K16" s="20">
        <v>0</v>
      </c>
      <c r="L16" s="14" t="e">
        <f t="shared" si="3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4"/>
        <v>0</v>
      </c>
      <c r="C17" s="20">
        <f t="shared" si="4"/>
        <v>0</v>
      </c>
      <c r="D17" s="14" t="e">
        <f t="shared" si="5"/>
        <v>#DIV/0!</v>
      </c>
      <c r="E17" s="14" t="e">
        <f t="shared" si="5"/>
        <v>#DIV/0!</v>
      </c>
      <c r="F17" s="2">
        <v>0</v>
      </c>
      <c r="G17" s="20">
        <v>0</v>
      </c>
      <c r="H17" s="14" t="e">
        <f t="shared" si="2"/>
        <v>#DIV/0!</v>
      </c>
      <c r="I17" s="14" t="e">
        <f t="shared" si="2"/>
        <v>#DIV/0!</v>
      </c>
      <c r="J17" s="2">
        <v>0</v>
      </c>
      <c r="K17" s="20">
        <v>0</v>
      </c>
      <c r="L17" s="14" t="e">
        <f t="shared" si="3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4"/>
        <v>0</v>
      </c>
      <c r="C18" s="20">
        <f t="shared" si="4"/>
        <v>0</v>
      </c>
      <c r="D18" s="14" t="e">
        <f t="shared" si="5"/>
        <v>#DIV/0!</v>
      </c>
      <c r="E18" s="14" t="e">
        <f t="shared" si="5"/>
        <v>#DIV/0!</v>
      </c>
      <c r="F18" s="2">
        <v>0</v>
      </c>
      <c r="G18" s="20">
        <v>0</v>
      </c>
      <c r="H18" s="14" t="e">
        <f t="shared" si="2"/>
        <v>#DIV/0!</v>
      </c>
      <c r="I18" s="14" t="e">
        <f t="shared" si="2"/>
        <v>#DIV/0!</v>
      </c>
      <c r="J18" s="2">
        <v>0</v>
      </c>
      <c r="K18" s="20">
        <v>0</v>
      </c>
      <c r="L18" s="14" t="e">
        <f t="shared" si="3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156</v>
      </c>
      <c r="C19" s="15"/>
      <c r="D19" s="15"/>
      <c r="E19" s="15"/>
      <c r="F19" s="15">
        <f>SUM(F7:F12)</f>
        <v>150</v>
      </c>
      <c r="G19" s="15"/>
      <c r="H19" s="15"/>
      <c r="I19" s="15"/>
      <c r="J19" s="15">
        <f>SUM(J7:J12)</f>
        <v>4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32" sqref="F3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39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16</v>
      </c>
      <c r="O7" s="6" t="s">
        <v>17</v>
      </c>
      <c r="P7" s="6" t="s">
        <v>17</v>
      </c>
      <c r="Q7" s="6" t="s">
        <v>17</v>
      </c>
      <c r="R7" s="6" t="s">
        <v>25</v>
      </c>
      <c r="S7" s="6" t="s">
        <v>26</v>
      </c>
    </row>
    <row r="8" spans="1:19" ht="21" customHeight="1">
      <c r="A8" s="6" t="s">
        <v>28</v>
      </c>
      <c r="B8" s="2">
        <v>46</v>
      </c>
      <c r="C8" s="20">
        <v>4102541.2</v>
      </c>
      <c r="D8" s="6" t="s">
        <v>29</v>
      </c>
      <c r="E8" s="6" t="s">
        <v>30</v>
      </c>
      <c r="F8" s="2">
        <v>45</v>
      </c>
      <c r="G8" s="20">
        <v>3220071.7</v>
      </c>
      <c r="H8" s="6" t="s">
        <v>31</v>
      </c>
      <c r="I8" s="6" t="s">
        <v>32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16</v>
      </c>
      <c r="O8" s="6" t="s">
        <v>17</v>
      </c>
      <c r="P8" s="6" t="s">
        <v>17</v>
      </c>
      <c r="Q8" s="6" t="s">
        <v>17</v>
      </c>
      <c r="R8" s="6" t="s">
        <v>33</v>
      </c>
      <c r="S8" s="6" t="s">
        <v>34</v>
      </c>
    </row>
    <row r="9" spans="1:19" ht="21" customHeight="1">
      <c r="A9" s="6" t="s">
        <v>35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16</v>
      </c>
      <c r="O9" s="6" t="s">
        <v>17</v>
      </c>
      <c r="P9" s="6" t="s">
        <v>17</v>
      </c>
      <c r="Q9" s="6" t="s">
        <v>17</v>
      </c>
      <c r="R9" s="6" t="s">
        <v>60</v>
      </c>
      <c r="S9" s="6" t="s">
        <v>61</v>
      </c>
    </row>
    <row r="10" spans="1:19" ht="21" customHeight="1">
      <c r="A10" s="6" t="s">
        <v>37</v>
      </c>
      <c r="B10" s="6" t="s">
        <v>22</v>
      </c>
      <c r="C10" s="6" t="s">
        <v>45</v>
      </c>
      <c r="D10" s="6" t="s">
        <v>46</v>
      </c>
      <c r="E10" s="6" t="s">
        <v>47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16</v>
      </c>
      <c r="K10" s="6" t="s">
        <v>17</v>
      </c>
      <c r="L10" s="6" t="s">
        <v>17</v>
      </c>
      <c r="M10" s="6" t="s">
        <v>17</v>
      </c>
      <c r="N10" s="6" t="s">
        <v>16</v>
      </c>
      <c r="O10" s="6" t="s">
        <v>17</v>
      </c>
      <c r="P10" s="6" t="s">
        <v>17</v>
      </c>
      <c r="Q10" s="6" t="s">
        <v>17</v>
      </c>
      <c r="R10" s="6" t="s">
        <v>62</v>
      </c>
      <c r="S10" s="6" t="s">
        <v>63</v>
      </c>
    </row>
    <row r="11" spans="1:19" ht="21" customHeight="1">
      <c r="A11" s="6" t="s">
        <v>40</v>
      </c>
      <c r="B11" s="6" t="s">
        <v>41</v>
      </c>
      <c r="C11" s="6" t="s">
        <v>48</v>
      </c>
      <c r="D11" s="6" t="s">
        <v>43</v>
      </c>
      <c r="E11" s="6" t="s">
        <v>49</v>
      </c>
      <c r="F11" s="6" t="s">
        <v>50</v>
      </c>
      <c r="G11" s="6" t="s">
        <v>58</v>
      </c>
      <c r="H11" s="6" t="s">
        <v>52</v>
      </c>
      <c r="I11" s="6" t="s">
        <v>59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16</v>
      </c>
      <c r="O11" s="6" t="s">
        <v>17</v>
      </c>
      <c r="P11" s="6" t="s">
        <v>17</v>
      </c>
      <c r="Q11" s="6" t="s">
        <v>17</v>
      </c>
      <c r="R11" s="6" t="s">
        <v>60</v>
      </c>
      <c r="S11" s="6" t="s">
        <v>64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46</v>
      </c>
      <c r="C19" s="9"/>
      <c r="D19" s="9"/>
      <c r="E19" s="9"/>
      <c r="F19" s="9">
        <f>SUM(F7:F9)</f>
        <v>45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>
        <f>N19/B19*100</f>
        <v>0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2019-12-11T05:09:52Z</cp:lastPrinted>
  <dcterms:modified xsi:type="dcterms:W3CDTF">2020-01-14T07:09:29Z</dcterms:modified>
  <cp:category/>
  <cp:version/>
  <cp:contentType/>
  <cp:contentStatus/>
</cp:coreProperties>
</file>